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895" windowHeight="96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'Лист3'!$A$1:$H$242</definedName>
  </definedNames>
  <calcPr fullCalcOnLoad="1"/>
</workbook>
</file>

<file path=xl/sharedStrings.xml><?xml version="1.0" encoding="utf-8"?>
<sst xmlns="http://schemas.openxmlformats.org/spreadsheetml/2006/main" count="397" uniqueCount="311">
  <si>
    <t>УТВЕРЖДАЮ</t>
  </si>
  <si>
    <t>(наименование должностного лица, утверждающего документ)</t>
  </si>
  <si>
    <t>(подпись)</t>
  </si>
  <si>
    <t>(расшифровка подписи)</t>
  </si>
  <si>
    <t xml:space="preserve">  ПЛАН ФИНАНСОВО-ХОЗЯЙСТВЕННОЙ ДЕЯТЕЛЬНОСТИ</t>
  </si>
  <si>
    <t>на 2015 год и плановый период 2016-2017 гг</t>
  </si>
  <si>
    <t>КОДЫ</t>
  </si>
  <si>
    <t>форма по КФД</t>
  </si>
  <si>
    <t>Дата</t>
  </si>
  <si>
    <t>Наименование муниципального учреждения</t>
  </si>
  <si>
    <t>Муниципальное бюджетное дошкольное образовательное учреждение "Центр развития ребенка - детский сад №18 "Дом Монтессори"</t>
  </si>
  <si>
    <t>по ОКПО</t>
  </si>
  <si>
    <t>ИНН / КПП</t>
  </si>
  <si>
    <t>Х</t>
  </si>
  <si>
    <t xml:space="preserve">Единица измерения: </t>
  </si>
  <si>
    <t>руб.</t>
  </si>
  <si>
    <t>по ОКЕИ</t>
  </si>
  <si>
    <t>Наименование органа, осуществляющего функции и полномочия учредителя</t>
  </si>
  <si>
    <t>Администрация города Трехгорного</t>
  </si>
  <si>
    <t>Наименование главного распорядителя (распорядителя средств бюджета города</t>
  </si>
  <si>
    <t>Управление образования администрации города Трехгорного</t>
  </si>
  <si>
    <t>Адрес фактического местонахождения муниципального бюджетного учреждения</t>
  </si>
  <si>
    <t>I. Сведения о деятельности муниципального учреждения</t>
  </si>
  <si>
    <t>II. Показатели финансового состояния учреждения</t>
  </si>
  <si>
    <t>№№ пп</t>
  </si>
  <si>
    <t>Наименования показателей</t>
  </si>
  <si>
    <t>Сумма</t>
  </si>
  <si>
    <t>1.</t>
  </si>
  <si>
    <t>Нефинансовые активы, всего:</t>
  </si>
  <si>
    <t>из них:</t>
  </si>
  <si>
    <t>1.1.</t>
  </si>
  <si>
    <t>Общая балансовая стоимость недвижимого муниципального имущества, всего</t>
  </si>
  <si>
    <t>в том числе:</t>
  </si>
  <si>
    <t>1.1.1.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</si>
  <si>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</si>
  <si>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1.1.2.</t>
  </si>
  <si>
    <t>Стоимость имущества, приобретенного муниципальным учреждением  за счет выделенных собственником имущества учреждения средств</t>
  </si>
  <si>
    <t>1.1.3.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</si>
  <si>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</si>
  <si>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</t>
  </si>
  <si>
    <t>Остаточная стоимость недвижимого муниципального имущества</t>
  </si>
  <si>
    <t>1.2.</t>
  </si>
  <si>
    <t>Общая балансовая стоимость движимого муниципального имущества, всего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</si>
  <si>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</si>
  <si>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</si>
  <si>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</si>
  <si>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ценного движимого имущества</t>
  </si>
  <si>
    <t>2.</t>
  </si>
  <si>
    <t>Финансовые активы, всего</t>
  </si>
  <si>
    <t>2.1.</t>
  </si>
  <si>
    <t>Дебиторская задолженность по доходам, полученным за счет средств бюджета</t>
  </si>
  <si>
    <t>2.2.</t>
  </si>
  <si>
    <t>Дебиторская задолженность по выданным авансам, полученным за счет средств бюджета, всего: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</si>
  <si>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</si>
  <si>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</si>
  <si>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</si>
  <si>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</si>
  <si>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</si>
  <si>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</si>
  <si>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</si>
  <si>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</si>
  <si>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</si>
  <si>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</si>
  <si>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</si>
  <si>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</si>
  <si>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</si>
  <si>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</si>
  <si>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</si>
  <si>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непроизведенных активов</t>
  </si>
  <si>
    <t>2.2.9.</t>
  </si>
  <si>
    <t>по выданным авансам на приобретение материальных запасов</t>
  </si>
  <si>
    <t>2.2.10.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</si>
  <si>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</si>
  <si>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</si>
  <si>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</si>
  <si>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</si>
  <si>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</si>
  <si>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</si>
  <si>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</si>
  <si>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</si>
  <si>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</si>
  <si>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</si>
  <si>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</si>
  <si>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</si>
  <si>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</si>
  <si>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3.</t>
  </si>
  <si>
    <t>Обязательства, всего</t>
  </si>
  <si>
    <t>3.1.</t>
  </si>
  <si>
    <t>Просроченная кредиторская задолженность</t>
  </si>
  <si>
    <t>3.2.</t>
  </si>
  <si>
    <t>Кредиторская задолженность по расчетам с поставщиками и подрядчиками за счет средств бюджета, всего:</t>
  </si>
  <si>
    <t>3.2.1.</t>
  </si>
  <si>
    <t>по начислениям на выплаты по оплате труда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</si>
  <si>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</si>
  <si>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</si>
  <si>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</si>
  <si>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</si>
  <si>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</si>
  <si>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</si>
  <si>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</si>
  <si>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</si>
  <si>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</si>
  <si>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</si>
  <si>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</si>
  <si>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основных средств</t>
  </si>
  <si>
    <t>3.2.8.</t>
  </si>
  <si>
    <t>по приобретению нематериальных активов</t>
  </si>
  <si>
    <t>3.2.9.</t>
  </si>
  <si>
    <t>по приобретению непроизведенных активов</t>
  </si>
  <si>
    <t>3.2.10.</t>
  </si>
  <si>
    <t>по приобретению материальных запасов</t>
  </si>
  <si>
    <t>3.2.11.</t>
  </si>
  <si>
    <t>по оплате прочих расходов</t>
  </si>
  <si>
    <t>3.2.12.</t>
  </si>
  <si>
    <t>по платежам в бюджет</t>
  </si>
  <si>
    <t>3.2.13.</t>
  </si>
  <si>
    <t>по прочим расчетам с кредиторами</t>
  </si>
  <si>
    <t>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</si>
  <si>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</si>
  <si>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</si>
  <si>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</si>
  <si>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</si>
  <si>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</si>
  <si>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</si>
  <si>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</si>
  <si>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</si>
  <si>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</si>
  <si>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</si>
  <si>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</si>
  <si>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</si>
  <si>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</si>
  <si>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</si>
  <si>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III. Показатели по поступлениям и выплатам учреждения</t>
  </si>
  <si>
    <t>Код по бюджетной классификации операций сектора муниципального управления</t>
  </si>
  <si>
    <t>Всего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</si>
  <si>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</si>
  <si>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</t>
  </si>
  <si>
    <t>Планируемый остаток средств на начало планируемого года</t>
  </si>
  <si>
    <t>Поступления, всего:</t>
  </si>
  <si>
    <t>Субсидии на выполнение муниципального задания</t>
  </si>
  <si>
    <t>Иные целевые субсидии</t>
  </si>
  <si>
    <t>Бюджетные инвестиции</t>
  </si>
  <si>
    <t>2.4.</t>
  </si>
  <si>
    <t xml:space="preserve">Финансовое обеспечение передаваемых публичных обязательств перед физическими лицами, подлежащих исполнению в денежной форме </t>
  </si>
  <si>
    <t>2.5.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</si>
  <si>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</si>
  <si>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2.5.1.</t>
  </si>
  <si>
    <t>2.5.2.</t>
  </si>
  <si>
    <t>2.5.3.</t>
  </si>
  <si>
    <t>2.6.</t>
  </si>
  <si>
    <t>Поступления от иной приносящей доход деятельности, всего:</t>
  </si>
  <si>
    <t>2.7.</t>
  </si>
  <si>
    <t>Поступления от реализации ценных бумаг</t>
  </si>
  <si>
    <t>Планируемый остаток средств на конец планируемого года</t>
  </si>
  <si>
    <t>4.</t>
  </si>
  <si>
    <t>Выплаты, всего:</t>
  </si>
  <si>
    <t>4.1.</t>
  </si>
  <si>
    <t>Оплата труда и начисления на выплаты по оплате труда, всего</t>
  </si>
  <si>
    <t>4.1.1.</t>
  </si>
  <si>
    <t>Заработная плата</t>
  </si>
  <si>
    <t>4.1.2.</t>
  </si>
  <si>
    <t>Прочие выплаты</t>
  </si>
  <si>
    <t>4.2.</t>
  </si>
  <si>
    <t>Начисления на выплаты по оплате труда</t>
  </si>
  <si>
    <t>4.3.</t>
  </si>
  <si>
    <t>Оплата работ, услуг, всего</t>
  </si>
  <si>
    <t>4.3.1.</t>
  </si>
  <si>
    <t>Услуги связи</t>
  </si>
  <si>
    <t>4.3.2.</t>
  </si>
  <si>
    <t>Транспортные услуги</t>
  </si>
  <si>
    <t>4.3.3.</t>
  </si>
  <si>
    <t>Коммунальные услуги</t>
  </si>
  <si>
    <t>х</t>
  </si>
  <si>
    <t>Теплоснабжение</t>
  </si>
  <si>
    <t>223т</t>
  </si>
  <si>
    <t>Водоснабжение</t>
  </si>
  <si>
    <t>223в</t>
  </si>
  <si>
    <t>Водоотведение</t>
  </si>
  <si>
    <t>223с</t>
  </si>
  <si>
    <t>Электроснабжение</t>
  </si>
  <si>
    <t>223э</t>
  </si>
  <si>
    <t>4.3.4.</t>
  </si>
  <si>
    <t>Арендная плата за пользование имуществом</t>
  </si>
  <si>
    <t>4.3.5.</t>
  </si>
  <si>
    <t>Работы, услуги по содержанию имущества</t>
  </si>
  <si>
    <t>Капитальный ремонт</t>
  </si>
  <si>
    <t>225кр</t>
  </si>
  <si>
    <t>Текущий ремонт</t>
  </si>
  <si>
    <t>225тр</t>
  </si>
  <si>
    <t>Прочие работы, услуги по содержанию имущества</t>
  </si>
  <si>
    <t>4.3.6.</t>
  </si>
  <si>
    <t>Прочие работы, услуги</t>
  </si>
  <si>
    <t>Проектно сметная документация</t>
  </si>
  <si>
    <t>226псд</t>
  </si>
  <si>
    <t>4.3.7.</t>
  </si>
  <si>
    <t>Безвозмездные перечисления организациям, всего</t>
  </si>
  <si>
    <t>4.3.7.1</t>
  </si>
  <si>
    <t>Безвозмездные перечисления государственным и муниципальным организациям</t>
  </si>
  <si>
    <t>4.3.8.</t>
  </si>
  <si>
    <t>Социальное обеспечение, всего</t>
  </si>
  <si>
    <t>4.3.8.1.</t>
  </si>
  <si>
    <t>Пособия по социальной помощи населению</t>
  </si>
  <si>
    <t>4.3.8.2.</t>
  </si>
  <si>
    <t>Пенсии, пособия, выплачиваемые организациями сектора государственного управления</t>
  </si>
  <si>
    <t>4.3.9.</t>
  </si>
  <si>
    <t>Прочие расходы</t>
  </si>
  <si>
    <t>Налоги и сборы</t>
  </si>
  <si>
    <t>290н</t>
  </si>
  <si>
    <t>4.3.10.</t>
  </si>
  <si>
    <t>Поступление нефинансовых активов, всего</t>
  </si>
  <si>
    <t>4.3.10.1.</t>
  </si>
  <si>
    <t>Увеличение стоимости основных средств</t>
  </si>
  <si>
    <t>Приобретение мебели и оборудования</t>
  </si>
  <si>
    <t>310мо</t>
  </si>
  <si>
    <t>Прочие приобретения основных средств</t>
  </si>
  <si>
    <t>4.3.10.2.</t>
  </si>
  <si>
    <t>Увеличение стоимости нематериальных активов</t>
  </si>
  <si>
    <t>4.3.10.3.</t>
  </si>
  <si>
    <t>Увеличение стоимости непроизводственных активов</t>
  </si>
  <si>
    <t>4.3.10.4.</t>
  </si>
  <si>
    <t>Увеличение стоимости материальных запасов</t>
  </si>
  <si>
    <t>4.3.11.</t>
  </si>
  <si>
    <t>Поступление финансовых активов, всего</t>
  </si>
  <si>
    <t>4.3.11.1.</t>
  </si>
  <si>
    <t>Увеличение стоимости ценных бумаг, кроме акций и иных форм участия в капитале</t>
  </si>
  <si>
    <t>4.3.11.2.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</si>
  <si>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</si>
  <si>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</si>
  <si>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</si>
  <si>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Заведующий</t>
  </si>
  <si>
    <t>Главный бухгалтер</t>
  </si>
  <si>
    <t>Исполнитель:</t>
  </si>
  <si>
    <t>Экономист</t>
  </si>
  <si>
    <t>(должность)</t>
  </si>
  <si>
    <r>
      <t xml:space="preserve">тел. </t>
    </r>
    <r>
      <rPr>
        <u val="single"/>
        <sz val="11"/>
        <rFont val="Times New Roman"/>
        <family val="1"/>
      </rPr>
      <t xml:space="preserve">8(35191) </t>
    </r>
  </si>
  <si>
    <t>СОГЛАСОВАНО:</t>
  </si>
  <si>
    <t>Заместитель главы администрации города</t>
  </si>
  <si>
    <t xml:space="preserve">по образованию, спорту, культуре и </t>
  </si>
  <si>
    <t>социальной сфере</t>
  </si>
  <si>
    <t>_________________________И.А. Первухина</t>
  </si>
  <si>
    <t>Начальник Городского финансового</t>
  </si>
  <si>
    <t>управления администрации города</t>
  </si>
  <si>
    <t>_________________________Н.Н. Серебрянникова</t>
  </si>
  <si>
    <t xml:space="preserve">Начальник Управления образования </t>
  </si>
  <si>
    <t>администрации города Трехгорного</t>
  </si>
  <si>
    <t>_________________________Е.Ю. Сотникова</t>
  </si>
  <si>
    <t>"01 " января 2015 г.</t>
  </si>
  <si>
    <t>01.01.2015г.</t>
  </si>
  <si>
    <t>плановый 2016 год</t>
  </si>
  <si>
    <t>плановый 2017 год</t>
  </si>
  <si>
    <t>Исполняющий обязанности главы администрации города Трехгорного Челябинской области</t>
  </si>
  <si>
    <t>Д.А. Громенко</t>
  </si>
  <si>
    <t>456080, Челябинская область,        г. Трехгорный, ул. Мира, д.7а</t>
  </si>
  <si>
    <t>" 01 " января 2015г.</t>
  </si>
  <si>
    <t xml:space="preserve">Т.Ю. Криворотова </t>
  </si>
  <si>
    <t>А.М. Мурель</t>
  </si>
  <si>
    <t>Родительская плата за присмотр уход за детьми в образовательных организациях, реализующих образовательную программу дошкольного образования</t>
  </si>
  <si>
    <t>Организация питания сотрудников по месту работы</t>
  </si>
  <si>
    <t>Реализация пищевых отходов</t>
  </si>
  <si>
    <t>7405006691/740501001</t>
  </si>
  <si>
    <t>сч303</t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</si>
  <si>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разностороннее развитие детей дошкольного возраста с учетом их возрастных и индивидуальных особенностей, в том числе достижение детьми дошкольного возраста уровня развития, необходимого и достаточного для успешного освоения ими образовательных программ начального общего образования, на основе индивидуального подхода к детям дошкольного возраста и специфичных для детей дошкольного возраста видов деятельности;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</si>
  <si>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формирование общей культуры личности воспитанников на основе усвоения федеральных государственных образовательных стандартов общего образования, а также общеобразовательных программ;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</si>
  <si>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развитие физических, интеллектуальных, нравственных, эстетических и личностных качеств, 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</si>
  <si>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формирование предпосылок учебной деятельности, сохранение и укрепление здоровья детей дошкольного возраста;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</si>
  <si>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обеспечение необходимых условий для личностного развития, укрепления здоровья, формирования здорового образа жизни;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</si>
  <si>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воспитание гражданственности, трудолюбия, уважения к правам и свободам человека, любви к окружающей природе, Родине, семье;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</si>
  <si>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реализации прав воспитанников на образование, осуществление гарантий общедоступности и бесплатности образования;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</si>
  <si>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обеспечение условий по организации питания и хозяйственно-бытового обслуживания детей, обеспечение соблюдения ими личной гигиены и режима дня.</t>
    </r>
  </si>
  <si>
    <t xml:space="preserve">Основными видами деятельности Учреждения являются:  
</t>
  </si>
  <si>
    <t>1. Цели деятельности муниципального учреждения:</t>
  </si>
  <si>
    <t>1.1Образовательная деятельность по образовательным программам дошкольного образования, при этом освоение образовательных программ дошкольного образования не сопровождается проведением промежуточных аттестаций и итоговой аттестации воспитанников:</t>
  </si>
  <si>
    <r>
      <t>1.2.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присмотр и уход за детьми:</t>
    </r>
  </si>
  <si>
    <t>2. Виды деятельности муниципального учреждения:</t>
  </si>
  <si>
    <r>
      <t>2.1.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образовательных программ дошкольного образования;</t>
    </r>
  </si>
  <si>
    <t>2.2.предоставление услуг по дневному уходу за детьми.</t>
  </si>
  <si>
    <t xml:space="preserve">3.Виды деятельности, не являющиеся основными:
</t>
  </si>
  <si>
    <t>3.4 реализация дополнительных общеразвивающих программ и оказание платных образовательных услуг, не предусмотренных федеральными государственными образовательными стандартами без получения дополнительных лицензий</t>
  </si>
  <si>
    <r>
      <t>3.1.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организация отдыха детей в каникулярное время (при формировании муниципального задания Учредителем);</t>
    </r>
  </si>
  <si>
    <r>
      <t>3.2.</t>
    </r>
    <r>
      <rPr>
        <sz val="12"/>
        <rFont val="Times New Roman"/>
        <family val="1"/>
      </rPr>
      <t>организация досуга воспитанников, проведение культурно-массовых мероприятий;</t>
    </r>
  </si>
  <si>
    <r>
      <t>3.3.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организация и проведение научно-практических семинаров и конференций;</t>
    </r>
  </si>
  <si>
    <r>
      <t>3.5.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оказание услуг, сопровождающих образовательный процесс:а) консультации для родителей с приглашением специалистов;
б) сопровождение индивидуальных образовательных маршрутов;
в) проведение стажировок, семинаров для педагогических кадров
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</si>
  <si>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обучение по дополнительным общеразвивающим программам;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</si>
  <si>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создание групп по адаптации детей к условиям школьной жизни (до поступления в школу, если ребенок не посещал дошкольное образовательное учреждение);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</si>
  <si>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организация и проведение различных мероприятий;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</si>
  <si>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обучение детей основам изобразительной деятельности;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</si>
  <si>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обучение детей театральной деятельности;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</si>
  <si>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организация репетиторства;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</si>
  <si>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организация курсов по изучению иностранных языков;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</si>
  <si>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организация курсов по изучению информационно-коммуникационных технологий;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</si>
  <si>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организация кружков: по обучению игре на музыкальных инструментах, фотографированию, кино-, видео-, кройке и шитью, вязанию, танцам;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</si>
  <si>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организация деятельности в студии детского оркестра;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</si>
  <si>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организация деятельности в кружке «Этикет для малышей»;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</si>
  <si>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организация деятельности в кружке интеллектуального развития «Эрудит»;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</si>
  <si>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организация деятельности «Школа молодой семьи»;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</si>
  <si>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организация дополнительной индивидуальной коррекционно-развивающей деятельности с учителем-логопедом;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</si>
  <si>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организация дополнительной индивидуальной коррекционно-развивающей деятельности с педагогом-психологом;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</si>
  <si>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создание различных секций, групп по укреплению здоровья (гимнастика, плавание, аэробика, ритмика, катание на коньках, лыжах, различные игры, общефизическая подготовка);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</si>
  <si>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создание различных студий, групп, школ, факультативов по обучению и приобщению детей к знанию мировой культуры, живописи, графики, скульптуры, народных промыслов и т. д. – всему тому, что направлено на всестороннее развитие гармоничной личности и не может быть дано в рамках государственных образовательных стандартов;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</si>
  <si>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услуги оздоровительного характера;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</si>
  <si>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ксерокопирование, сканирование;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</si>
  <si>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пошив изделий;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</si>
  <si>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консультирование специалистами Учреждения;</t>
    </r>
  </si>
  <si>
    <r>
      <t>-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предоставление помещений для проведения мероприятий социально-культурного характера, работы семинаров, творческих объединений и проведения прочих занятий для педагогов города.</t>
    </r>
  </si>
  <si>
    <t>4. Перечень услуг (работ), осуществляемых на платной основе:</t>
  </si>
  <si>
    <t>по платным разбивка    1кв 250 , 2кв 350, 3кв 350, 4кв 86,7</t>
  </si>
  <si>
    <t>прочие</t>
  </si>
  <si>
    <t>мебель,обор</t>
  </si>
  <si>
    <t>надо отдельно выделить продукты  260269</t>
  </si>
  <si>
    <t>мб</t>
  </si>
  <si>
    <t>иное дв  имущ-во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</si>
</sst>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2"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b/>
      <sz val="13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188" fontId="1" fillId="0" borderId="11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9" fillId="0" borderId="11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89" fontId="8" fillId="0" borderId="11" xfId="0" applyNumberFormat="1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0" fontId="1" fillId="0" borderId="11" xfId="42" applyFont="1" applyBorder="1" applyAlignment="1" applyProtection="1">
      <alignment vertical="center" wrapText="1"/>
      <protection/>
    </xf>
    <xf numFmtId="3" fontId="1" fillId="0" borderId="11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4" fontId="8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0" fontId="1" fillId="0" borderId="11" xfId="0" applyFont="1" applyFill="1" applyBorder="1" applyAlignment="1">
      <alignment horizontal="center" wrapText="1"/>
    </xf>
    <xf numFmtId="4" fontId="11" fillId="0" borderId="11" xfId="0" applyNumberFormat="1" applyFont="1" applyBorder="1" applyAlignment="1">
      <alignment vertical="center" wrapText="1"/>
    </xf>
    <xf numFmtId="4" fontId="1" fillId="0" borderId="12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7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12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4" fontId="17" fillId="0" borderId="15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7" fillId="0" borderId="10" xfId="0" applyNumberFormat="1" applyFont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5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6" fillId="0" borderId="11" xfId="0" applyNumberFormat="1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3"/>
  <sheetViews>
    <sheetView tabSelected="1" view="pageBreakPreview" zoomScale="75" zoomScaleSheetLayoutView="75" zoomScalePageLayoutView="0" workbookViewId="0" topLeftCell="A1">
      <selection activeCell="J83" sqref="J83"/>
    </sheetView>
  </sheetViews>
  <sheetFormatPr defaultColWidth="9.140625" defaultRowHeight="12.75"/>
  <cols>
    <col min="1" max="1" width="9.140625" style="1" customWidth="1"/>
    <col min="2" max="2" width="59.421875" style="2" customWidth="1"/>
    <col min="3" max="3" width="18.421875" style="1" customWidth="1"/>
    <col min="4" max="4" width="18.00390625" style="6" customWidth="1"/>
    <col min="5" max="5" width="14.28125" style="2" customWidth="1"/>
    <col min="6" max="6" width="14.8515625" style="2" customWidth="1"/>
    <col min="7" max="7" width="17.140625" style="2" customWidth="1"/>
    <col min="8" max="8" width="15.8515625" style="2" customWidth="1"/>
    <col min="9" max="9" width="9.28125" style="2" customWidth="1"/>
    <col min="10" max="10" width="28.7109375" style="2" customWidth="1"/>
    <col min="11" max="11" width="9.140625" style="2" customWidth="1"/>
    <col min="12" max="12" width="9.28125" style="2" bestFit="1" customWidth="1"/>
    <col min="13" max="13" width="9.140625" style="2" customWidth="1"/>
    <col min="14" max="14" width="16.140625" style="2" customWidth="1"/>
    <col min="15" max="16384" width="9.140625" style="2" customWidth="1"/>
  </cols>
  <sheetData>
    <row r="1" spans="3:6" ht="17.25" customHeight="1">
      <c r="C1" s="95" t="s">
        <v>0</v>
      </c>
      <c r="D1" s="95"/>
      <c r="E1" s="95"/>
      <c r="F1" s="95"/>
    </row>
    <row r="2" spans="3:6" ht="34.5" customHeight="1">
      <c r="C2" s="96" t="s">
        <v>250</v>
      </c>
      <c r="D2" s="96"/>
      <c r="E2" s="96"/>
      <c r="F2" s="96"/>
    </row>
    <row r="3" spans="3:6" ht="13.5" customHeight="1">
      <c r="C3" s="97" t="s">
        <v>1</v>
      </c>
      <c r="D3" s="97"/>
      <c r="E3" s="97"/>
      <c r="F3" s="97"/>
    </row>
    <row r="4" spans="3:6" ht="16.5" customHeight="1">
      <c r="C4" s="98"/>
      <c r="D4" s="98"/>
      <c r="E4" s="99" t="s">
        <v>251</v>
      </c>
      <c r="F4" s="99"/>
    </row>
    <row r="5" spans="3:6" ht="13.5" customHeight="1">
      <c r="C5" s="100" t="s">
        <v>2</v>
      </c>
      <c r="D5" s="100"/>
      <c r="E5" s="100" t="s">
        <v>3</v>
      </c>
      <c r="F5" s="100"/>
    </row>
    <row r="6" spans="4:6" ht="13.5" customHeight="1">
      <c r="D6" s="101" t="s">
        <v>246</v>
      </c>
      <c r="E6" s="101"/>
      <c r="F6" s="101"/>
    </row>
    <row r="8" spans="1:6" ht="20.25" customHeight="1">
      <c r="A8" s="102" t="s">
        <v>4</v>
      </c>
      <c r="B8" s="102"/>
      <c r="C8" s="102"/>
      <c r="D8" s="102"/>
      <c r="E8" s="102"/>
      <c r="F8" s="102"/>
    </row>
    <row r="9" spans="1:6" ht="20.25" customHeight="1">
      <c r="A9" s="102" t="s">
        <v>5</v>
      </c>
      <c r="B9" s="102"/>
      <c r="C9" s="102"/>
      <c r="D9" s="102"/>
      <c r="E9" s="102"/>
      <c r="F9" s="102"/>
    </row>
    <row r="11" spans="3:6" ht="13.5" customHeight="1">
      <c r="C11" s="7"/>
      <c r="D11" s="7"/>
      <c r="F11" s="1" t="s">
        <v>6</v>
      </c>
    </row>
    <row r="12" spans="3:6" ht="13.5" customHeight="1">
      <c r="C12" s="7"/>
      <c r="D12" s="7"/>
      <c r="E12" s="5" t="s">
        <v>7</v>
      </c>
      <c r="F12" s="103">
        <v>42005</v>
      </c>
    </row>
    <row r="13" spans="1:6" ht="22.5" customHeight="1">
      <c r="A13" s="105" t="s">
        <v>247</v>
      </c>
      <c r="B13" s="105"/>
      <c r="C13" s="105"/>
      <c r="D13" s="105"/>
      <c r="E13" s="5" t="s">
        <v>8</v>
      </c>
      <c r="F13" s="104"/>
    </row>
    <row r="14" spans="1:6" ht="69" customHeight="1">
      <c r="A14" s="106" t="s">
        <v>9</v>
      </c>
      <c r="B14" s="106"/>
      <c r="C14" s="107" t="s">
        <v>10</v>
      </c>
      <c r="D14" s="107"/>
      <c r="E14" s="8" t="s">
        <v>11</v>
      </c>
      <c r="F14" s="66">
        <v>49133942</v>
      </c>
    </row>
    <row r="15" spans="1:6" ht="13.5" customHeight="1">
      <c r="A15" s="108" t="s">
        <v>12</v>
      </c>
      <c r="B15" s="108"/>
      <c r="C15" s="109" t="s">
        <v>259</v>
      </c>
      <c r="D15" s="109"/>
      <c r="E15" s="9"/>
      <c r="F15" s="10" t="s">
        <v>13</v>
      </c>
    </row>
    <row r="16" spans="1:6" ht="13.5" customHeight="1">
      <c r="A16" s="108" t="s">
        <v>14</v>
      </c>
      <c r="B16" s="108"/>
      <c r="C16" s="110" t="s">
        <v>15</v>
      </c>
      <c r="D16" s="110"/>
      <c r="E16" s="5" t="s">
        <v>16</v>
      </c>
      <c r="F16" s="47">
        <v>383</v>
      </c>
    </row>
    <row r="17" spans="1:6" ht="35.25" customHeight="1">
      <c r="A17" s="108" t="s">
        <v>17</v>
      </c>
      <c r="B17" s="108"/>
      <c r="C17" s="109" t="s">
        <v>18</v>
      </c>
      <c r="D17" s="109"/>
      <c r="E17" s="11"/>
      <c r="F17" s="11"/>
    </row>
    <row r="18" spans="1:6" ht="45.75" customHeight="1">
      <c r="A18" s="108" t="s">
        <v>19</v>
      </c>
      <c r="B18" s="108"/>
      <c r="C18" s="109" t="s">
        <v>20</v>
      </c>
      <c r="D18" s="109"/>
      <c r="E18" s="11"/>
      <c r="F18" s="11"/>
    </row>
    <row r="19" spans="1:6" ht="42.75" customHeight="1">
      <c r="A19" s="108" t="s">
        <v>21</v>
      </c>
      <c r="B19" s="108"/>
      <c r="C19" s="111" t="s">
        <v>252</v>
      </c>
      <c r="D19" s="111"/>
      <c r="E19" s="9"/>
      <c r="F19" s="9"/>
    </row>
    <row r="20" spans="1:2" ht="2.25" customHeight="1">
      <c r="A20" s="108"/>
      <c r="B20" s="108"/>
    </row>
    <row r="21" spans="1:6" ht="37.5" customHeight="1">
      <c r="A21" s="112" t="s">
        <v>22</v>
      </c>
      <c r="B21" s="112"/>
      <c r="C21" s="112"/>
      <c r="D21" s="112"/>
      <c r="E21" s="112"/>
      <c r="F21" s="112"/>
    </row>
    <row r="22" spans="1:6" s="72" customFormat="1" ht="23.25" customHeight="1">
      <c r="A22" s="113" t="s">
        <v>270</v>
      </c>
      <c r="B22" s="113"/>
      <c r="C22" s="113"/>
      <c r="D22" s="113"/>
      <c r="E22" s="113"/>
      <c r="F22" s="113"/>
    </row>
    <row r="23" spans="1:6" s="72" customFormat="1" ht="33" customHeight="1">
      <c r="A23" s="91" t="s">
        <v>271</v>
      </c>
      <c r="B23" s="91"/>
      <c r="C23" s="91"/>
      <c r="D23" s="91"/>
      <c r="E23" s="91"/>
      <c r="F23" s="91"/>
    </row>
    <row r="24" spans="1:6" s="72" customFormat="1" ht="34.5" customHeight="1">
      <c r="A24" s="80" t="s">
        <v>261</v>
      </c>
      <c r="B24" s="80"/>
      <c r="C24" s="80"/>
      <c r="D24" s="80"/>
      <c r="E24" s="80"/>
      <c r="F24" s="80"/>
    </row>
    <row r="25" spans="1:6" s="72" customFormat="1" ht="38.25" customHeight="1">
      <c r="A25" s="80" t="s">
        <v>262</v>
      </c>
      <c r="B25" s="80"/>
      <c r="C25" s="80"/>
      <c r="D25" s="80"/>
      <c r="E25" s="80"/>
      <c r="F25" s="80"/>
    </row>
    <row r="26" spans="1:6" s="72" customFormat="1" ht="27" customHeight="1">
      <c r="A26" s="93" t="s">
        <v>263</v>
      </c>
      <c r="B26" s="93"/>
      <c r="C26" s="93"/>
      <c r="D26" s="93"/>
      <c r="E26" s="93"/>
      <c r="F26" s="93"/>
    </row>
    <row r="27" spans="1:6" s="72" customFormat="1" ht="25.5" customHeight="1">
      <c r="A27" s="93" t="s">
        <v>264</v>
      </c>
      <c r="B27" s="93"/>
      <c r="C27" s="93"/>
      <c r="D27" s="93"/>
      <c r="E27" s="93"/>
      <c r="F27" s="93"/>
    </row>
    <row r="28" spans="1:6" s="72" customFormat="1" ht="23.25" customHeight="1">
      <c r="A28" s="93" t="s">
        <v>265</v>
      </c>
      <c r="B28" s="93"/>
      <c r="C28" s="93"/>
      <c r="D28" s="93"/>
      <c r="E28" s="93"/>
      <c r="F28" s="93"/>
    </row>
    <row r="29" spans="1:6" s="72" customFormat="1" ht="22.5" customHeight="1">
      <c r="A29" s="93" t="s">
        <v>266</v>
      </c>
      <c r="B29" s="93"/>
      <c r="C29" s="93"/>
      <c r="D29" s="93"/>
      <c r="E29" s="93"/>
      <c r="F29" s="93"/>
    </row>
    <row r="30" spans="1:6" s="72" customFormat="1" ht="25.5" customHeight="1">
      <c r="A30" s="93" t="s">
        <v>267</v>
      </c>
      <c r="B30" s="93"/>
      <c r="C30" s="93"/>
      <c r="D30" s="93"/>
      <c r="E30" s="93"/>
      <c r="F30" s="93"/>
    </row>
    <row r="31" spans="1:6" s="72" customFormat="1" ht="19.5" customHeight="1">
      <c r="A31" s="89" t="s">
        <v>272</v>
      </c>
      <c r="B31" s="89"/>
      <c r="C31" s="89"/>
      <c r="D31" s="89"/>
      <c r="E31" s="89"/>
      <c r="F31" s="89"/>
    </row>
    <row r="32" spans="1:6" s="72" customFormat="1" ht="35.25" customHeight="1">
      <c r="A32" s="94" t="s">
        <v>268</v>
      </c>
      <c r="B32" s="94"/>
      <c r="C32" s="94"/>
      <c r="D32" s="94"/>
      <c r="E32" s="94"/>
      <c r="F32" s="94"/>
    </row>
    <row r="33" spans="1:6" s="72" customFormat="1" ht="21" customHeight="1">
      <c r="A33" s="90" t="s">
        <v>273</v>
      </c>
      <c r="B33" s="90"/>
      <c r="C33" s="90"/>
      <c r="D33" s="90"/>
      <c r="E33" s="90"/>
      <c r="F33" s="90"/>
    </row>
    <row r="34" spans="1:6" s="72" customFormat="1" ht="18" customHeight="1">
      <c r="A34" s="91" t="s">
        <v>269</v>
      </c>
      <c r="B34" s="91"/>
      <c r="C34" s="91"/>
      <c r="D34" s="91"/>
      <c r="E34" s="91"/>
      <c r="F34" s="91"/>
    </row>
    <row r="35" spans="1:6" s="72" customFormat="1" ht="21" customHeight="1">
      <c r="A35" s="89" t="s">
        <v>274</v>
      </c>
      <c r="B35" s="89"/>
      <c r="C35" s="89"/>
      <c r="D35" s="89"/>
      <c r="E35" s="89"/>
      <c r="F35" s="89"/>
    </row>
    <row r="36" spans="1:6" s="72" customFormat="1" ht="20.25" customHeight="1">
      <c r="A36" s="89" t="s">
        <v>275</v>
      </c>
      <c r="B36" s="89"/>
      <c r="C36" s="89"/>
      <c r="D36" s="89"/>
      <c r="E36" s="89"/>
      <c r="F36" s="89"/>
    </row>
    <row r="37" spans="1:6" s="72" customFormat="1" ht="21" customHeight="1">
      <c r="A37" s="92" t="s">
        <v>276</v>
      </c>
      <c r="B37" s="92"/>
      <c r="C37" s="92"/>
      <c r="D37" s="92"/>
      <c r="E37" s="92"/>
      <c r="F37" s="92"/>
    </row>
    <row r="38" spans="1:6" s="72" customFormat="1" ht="21.75" customHeight="1">
      <c r="A38" s="86" t="s">
        <v>278</v>
      </c>
      <c r="B38" s="86"/>
      <c r="C38" s="86"/>
      <c r="D38" s="86"/>
      <c r="E38" s="86"/>
      <c r="F38" s="86"/>
    </row>
    <row r="39" spans="1:6" s="72" customFormat="1" ht="19.5" customHeight="1">
      <c r="A39" s="86" t="s">
        <v>279</v>
      </c>
      <c r="B39" s="86"/>
      <c r="C39" s="86"/>
      <c r="D39" s="86"/>
      <c r="E39" s="86"/>
      <c r="F39" s="86"/>
    </row>
    <row r="40" spans="1:6" s="72" customFormat="1" ht="19.5" customHeight="1">
      <c r="A40" s="86" t="s">
        <v>280</v>
      </c>
      <c r="B40" s="86"/>
      <c r="C40" s="86"/>
      <c r="D40" s="86"/>
      <c r="E40" s="86"/>
      <c r="F40" s="86"/>
    </row>
    <row r="41" spans="1:6" s="72" customFormat="1" ht="33.75" customHeight="1">
      <c r="A41" s="88" t="s">
        <v>277</v>
      </c>
      <c r="B41" s="88"/>
      <c r="C41" s="88"/>
      <c r="D41" s="88"/>
      <c r="E41" s="88"/>
      <c r="F41" s="88"/>
    </row>
    <row r="42" spans="1:6" s="72" customFormat="1" ht="55.5" customHeight="1">
      <c r="A42" s="87" t="s">
        <v>281</v>
      </c>
      <c r="B42" s="87"/>
      <c r="C42" s="87"/>
      <c r="D42" s="87"/>
      <c r="E42" s="87"/>
      <c r="F42" s="87"/>
    </row>
    <row r="43" spans="1:6" ht="25.5" customHeight="1">
      <c r="A43" s="114" t="s">
        <v>304</v>
      </c>
      <c r="B43" s="114"/>
      <c r="C43" s="114"/>
      <c r="D43" s="114"/>
      <c r="E43" s="114"/>
      <c r="F43" s="114"/>
    </row>
    <row r="44" spans="1:6" ht="14.25" customHeight="1">
      <c r="A44" s="80" t="s">
        <v>282</v>
      </c>
      <c r="B44" s="80"/>
      <c r="C44" s="80"/>
      <c r="D44" s="80"/>
      <c r="E44" s="80"/>
      <c r="F44" s="80"/>
    </row>
    <row r="45" spans="1:6" ht="32.25" customHeight="1">
      <c r="A45" s="80" t="s">
        <v>283</v>
      </c>
      <c r="B45" s="80"/>
      <c r="C45" s="80"/>
      <c r="D45" s="80"/>
      <c r="E45" s="80"/>
      <c r="F45" s="80"/>
    </row>
    <row r="46" spans="1:6" ht="17.25" customHeight="1">
      <c r="A46" s="80" t="s">
        <v>284</v>
      </c>
      <c r="B46" s="80"/>
      <c r="C46" s="80"/>
      <c r="D46" s="80"/>
      <c r="E46" s="80"/>
      <c r="F46" s="80"/>
    </row>
    <row r="47" spans="1:6" ht="18.75" customHeight="1">
      <c r="A47" s="80" t="s">
        <v>285</v>
      </c>
      <c r="B47" s="80"/>
      <c r="C47" s="80"/>
      <c r="D47" s="80"/>
      <c r="E47" s="80"/>
      <c r="F47" s="80"/>
    </row>
    <row r="48" spans="1:6" ht="16.5" customHeight="1">
      <c r="A48" s="80" t="s">
        <v>286</v>
      </c>
      <c r="B48" s="80"/>
      <c r="C48" s="80"/>
      <c r="D48" s="80"/>
      <c r="E48" s="80"/>
      <c r="F48" s="80"/>
    </row>
    <row r="49" spans="1:6" ht="17.25" customHeight="1">
      <c r="A49" s="80" t="s">
        <v>287</v>
      </c>
      <c r="B49" s="80"/>
      <c r="C49" s="80"/>
      <c r="D49" s="80"/>
      <c r="E49" s="80"/>
      <c r="F49" s="80"/>
    </row>
    <row r="50" spans="1:6" ht="16.5" customHeight="1">
      <c r="A50" s="80" t="s">
        <v>288</v>
      </c>
      <c r="B50" s="80"/>
      <c r="C50" s="80"/>
      <c r="D50" s="80"/>
      <c r="E50" s="80"/>
      <c r="F50" s="80"/>
    </row>
    <row r="51" spans="1:6" ht="19.5" customHeight="1">
      <c r="A51" s="80" t="s">
        <v>289</v>
      </c>
      <c r="B51" s="80"/>
      <c r="C51" s="80"/>
      <c r="D51" s="80"/>
      <c r="E51" s="80"/>
      <c r="F51" s="80"/>
    </row>
    <row r="52" spans="1:6" ht="33.75" customHeight="1">
      <c r="A52" s="80" t="s">
        <v>290</v>
      </c>
      <c r="B52" s="80"/>
      <c r="C52" s="80"/>
      <c r="D52" s="80"/>
      <c r="E52" s="80"/>
      <c r="F52" s="80"/>
    </row>
    <row r="53" spans="1:6" ht="16.5" customHeight="1">
      <c r="A53" s="80" t="s">
        <v>291</v>
      </c>
      <c r="B53" s="80"/>
      <c r="C53" s="80"/>
      <c r="D53" s="80"/>
      <c r="E53" s="80"/>
      <c r="F53" s="80"/>
    </row>
    <row r="54" spans="1:6" ht="17.25" customHeight="1">
      <c r="A54" s="80" t="s">
        <v>292</v>
      </c>
      <c r="B54" s="80"/>
      <c r="C54" s="80"/>
      <c r="D54" s="80"/>
      <c r="E54" s="80"/>
      <c r="F54" s="80"/>
    </row>
    <row r="55" spans="1:6" ht="19.5" customHeight="1">
      <c r="A55" s="80" t="s">
        <v>293</v>
      </c>
      <c r="B55" s="80"/>
      <c r="C55" s="80"/>
      <c r="D55" s="80"/>
      <c r="E55" s="80"/>
      <c r="F55" s="80"/>
    </row>
    <row r="56" spans="1:6" ht="18.75" customHeight="1">
      <c r="A56" s="80" t="s">
        <v>294</v>
      </c>
      <c r="B56" s="80"/>
      <c r="C56" s="80"/>
      <c r="D56" s="80"/>
      <c r="E56" s="80"/>
      <c r="F56" s="80"/>
    </row>
    <row r="57" spans="1:6" ht="19.5" customHeight="1">
      <c r="A57" s="80" t="s">
        <v>295</v>
      </c>
      <c r="B57" s="80"/>
      <c r="C57" s="80"/>
      <c r="D57" s="80"/>
      <c r="E57" s="80"/>
      <c r="F57" s="80"/>
    </row>
    <row r="58" spans="1:6" ht="18.75" customHeight="1">
      <c r="A58" s="80" t="s">
        <v>296</v>
      </c>
      <c r="B58" s="80"/>
      <c r="C58" s="80"/>
      <c r="D58" s="80"/>
      <c r="E58" s="80"/>
      <c r="F58" s="80"/>
    </row>
    <row r="59" spans="1:6" ht="32.25" customHeight="1">
      <c r="A59" s="80" t="s">
        <v>297</v>
      </c>
      <c r="B59" s="80"/>
      <c r="C59" s="80"/>
      <c r="D59" s="80"/>
      <c r="E59" s="80"/>
      <c r="F59" s="80"/>
    </row>
    <row r="60" spans="1:6" ht="33.75" customHeight="1">
      <c r="A60" s="80" t="s">
        <v>298</v>
      </c>
      <c r="B60" s="80"/>
      <c r="C60" s="80"/>
      <c r="D60" s="80"/>
      <c r="E60" s="80"/>
      <c r="F60" s="80"/>
    </row>
    <row r="61" spans="1:6" ht="16.5" customHeight="1">
      <c r="A61" s="80" t="s">
        <v>299</v>
      </c>
      <c r="B61" s="80"/>
      <c r="C61" s="80"/>
      <c r="D61" s="80"/>
      <c r="E61" s="80"/>
      <c r="F61" s="80"/>
    </row>
    <row r="62" spans="1:6" ht="18.75" customHeight="1">
      <c r="A62" s="80" t="s">
        <v>300</v>
      </c>
      <c r="B62" s="80"/>
      <c r="C62" s="80"/>
      <c r="D62" s="80"/>
      <c r="E62" s="80"/>
      <c r="F62" s="80"/>
    </row>
    <row r="63" spans="1:6" ht="19.5" customHeight="1">
      <c r="A63" s="80" t="s">
        <v>301</v>
      </c>
      <c r="B63" s="80"/>
      <c r="C63" s="80"/>
      <c r="D63" s="80"/>
      <c r="E63" s="80"/>
      <c r="F63" s="80"/>
    </row>
    <row r="64" spans="1:6" ht="17.25" customHeight="1">
      <c r="A64" s="80" t="s">
        <v>302</v>
      </c>
      <c r="B64" s="80"/>
      <c r="C64" s="80"/>
      <c r="D64" s="80"/>
      <c r="E64" s="80"/>
      <c r="F64" s="80"/>
    </row>
    <row r="65" spans="1:6" ht="33.75" customHeight="1">
      <c r="A65" s="80" t="s">
        <v>303</v>
      </c>
      <c r="B65" s="80"/>
      <c r="C65" s="80"/>
      <c r="D65" s="80"/>
      <c r="E65" s="80"/>
      <c r="F65" s="80"/>
    </row>
    <row r="66" spans="1:6" ht="25.5" customHeight="1">
      <c r="A66" s="71"/>
      <c r="B66" s="71"/>
      <c r="C66" s="71"/>
      <c r="D66" s="71"/>
      <c r="E66" s="71"/>
      <c r="F66" s="71"/>
    </row>
    <row r="67" spans="1:6" ht="15">
      <c r="A67" s="84"/>
      <c r="B67" s="84"/>
      <c r="C67" s="84"/>
      <c r="D67" s="84"/>
      <c r="E67" s="84"/>
      <c r="F67" s="84"/>
    </row>
    <row r="68" spans="1:6" ht="15" customHeight="1">
      <c r="A68" s="85" t="s">
        <v>23</v>
      </c>
      <c r="B68" s="85"/>
      <c r="C68" s="85"/>
      <c r="D68" s="85"/>
      <c r="E68" s="85"/>
      <c r="F68" s="85"/>
    </row>
    <row r="69" spans="1:6" s="1" customFormat="1" ht="15">
      <c r="A69" s="10" t="s">
        <v>24</v>
      </c>
      <c r="B69" s="83" t="s">
        <v>25</v>
      </c>
      <c r="C69" s="83"/>
      <c r="D69" s="83"/>
      <c r="E69" s="83"/>
      <c r="F69" s="10" t="s">
        <v>26</v>
      </c>
    </row>
    <row r="70" spans="1:6" s="14" customFormat="1" ht="14.25">
      <c r="A70" s="12" t="s">
        <v>27</v>
      </c>
      <c r="B70" s="115" t="s">
        <v>28</v>
      </c>
      <c r="C70" s="115"/>
      <c r="D70" s="115"/>
      <c r="E70" s="115"/>
      <c r="F70" s="13"/>
    </row>
    <row r="71" spans="1:6" ht="15">
      <c r="A71" s="75" t="s">
        <v>29</v>
      </c>
      <c r="B71" s="76"/>
      <c r="C71" s="76"/>
      <c r="D71" s="76"/>
      <c r="E71" s="76"/>
      <c r="F71" s="77"/>
    </row>
    <row r="72" spans="1:6" ht="13.5" customHeight="1">
      <c r="A72" s="15" t="s">
        <v>30</v>
      </c>
      <c r="B72" s="78" t="s">
        <v>31</v>
      </c>
      <c r="C72" s="78"/>
      <c r="D72" s="78"/>
      <c r="E72" s="78"/>
      <c r="F72" s="16">
        <v>8697903.43</v>
      </c>
    </row>
    <row r="73" spans="1:6" ht="13.5" customHeight="1">
      <c r="A73" s="78" t="s">
        <v>32</v>
      </c>
      <c r="B73" s="78"/>
      <c r="C73" s="78"/>
      <c r="D73" s="78"/>
      <c r="E73" s="78"/>
      <c r="F73" s="78"/>
    </row>
    <row r="74" spans="1:6" ht="28.5" customHeight="1">
      <c r="A74" s="15" t="s">
        <v>33</v>
      </c>
      <c r="B74" s="75" t="s">
        <v>34</v>
      </c>
      <c r="C74" s="76"/>
      <c r="D74" s="76"/>
      <c r="E74" s="77"/>
      <c r="F74" s="16">
        <v>8697903.46</v>
      </c>
    </row>
    <row r="75" spans="1:6" ht="29.25" customHeight="1">
      <c r="A75" s="15" t="s">
        <v>35</v>
      </c>
      <c r="B75" s="75" t="s">
        <v>36</v>
      </c>
      <c r="C75" s="76"/>
      <c r="D75" s="76"/>
      <c r="E75" s="77"/>
      <c r="F75" s="16"/>
    </row>
    <row r="76" spans="1:6" ht="29.25" customHeight="1">
      <c r="A76" s="15" t="s">
        <v>37</v>
      </c>
      <c r="B76" s="75" t="s">
        <v>38</v>
      </c>
      <c r="C76" s="76"/>
      <c r="D76" s="76"/>
      <c r="E76" s="77"/>
      <c r="F76" s="16"/>
    </row>
    <row r="77" spans="1:6" ht="15">
      <c r="A77" s="15" t="s">
        <v>39</v>
      </c>
      <c r="B77" s="75" t="s">
        <v>40</v>
      </c>
      <c r="C77" s="76"/>
      <c r="D77" s="76"/>
      <c r="E77" s="77"/>
      <c r="F77" s="16">
        <v>3696618.2</v>
      </c>
    </row>
    <row r="78" spans="1:12" ht="13.5" customHeight="1">
      <c r="A78" s="15" t="s">
        <v>41</v>
      </c>
      <c r="B78" s="75" t="s">
        <v>42</v>
      </c>
      <c r="C78" s="76"/>
      <c r="D78" s="76"/>
      <c r="E78" s="77"/>
      <c r="F78" s="16">
        <f>12202594.84-8697903.43</f>
        <v>3504691.41</v>
      </c>
      <c r="J78" s="64">
        <f>F78-F80</f>
        <v>1284668.6</v>
      </c>
      <c r="K78" s="79" t="s">
        <v>310</v>
      </c>
      <c r="L78" s="79"/>
    </row>
    <row r="79" spans="1:6" ht="13.5" customHeight="1">
      <c r="A79" s="75"/>
      <c r="B79" s="76"/>
      <c r="C79" s="76"/>
      <c r="D79" s="76"/>
      <c r="E79" s="76"/>
      <c r="F79" s="77"/>
    </row>
    <row r="80" spans="1:6" ht="13.5" customHeight="1">
      <c r="A80" s="15" t="s">
        <v>43</v>
      </c>
      <c r="B80" s="75" t="s">
        <v>44</v>
      </c>
      <c r="C80" s="76"/>
      <c r="D80" s="76"/>
      <c r="E80" s="77"/>
      <c r="F80" s="16">
        <v>2220022.81</v>
      </c>
    </row>
    <row r="81" spans="1:6" ht="15">
      <c r="A81" s="15" t="s">
        <v>45</v>
      </c>
      <c r="B81" s="75" t="s">
        <v>46</v>
      </c>
      <c r="C81" s="76"/>
      <c r="D81" s="76"/>
      <c r="E81" s="77"/>
      <c r="F81" s="16">
        <v>73134.97</v>
      </c>
    </row>
    <row r="82" spans="1:6" s="14" customFormat="1" ht="14.25">
      <c r="A82" s="17" t="s">
        <v>47</v>
      </c>
      <c r="B82" s="116" t="s">
        <v>48</v>
      </c>
      <c r="C82" s="117"/>
      <c r="D82" s="117"/>
      <c r="E82" s="118"/>
      <c r="F82" s="18">
        <f>F84+F85</f>
        <v>76957.15</v>
      </c>
    </row>
    <row r="83" spans="1:6" ht="15">
      <c r="A83" s="119" t="s">
        <v>29</v>
      </c>
      <c r="B83" s="120"/>
      <c r="C83" s="120"/>
      <c r="D83" s="120"/>
      <c r="E83" s="120"/>
      <c r="F83" s="121"/>
    </row>
    <row r="84" spans="1:6" s="21" customFormat="1" ht="18" customHeight="1">
      <c r="A84" s="19" t="s">
        <v>49</v>
      </c>
      <c r="B84" s="122" t="s">
        <v>50</v>
      </c>
      <c r="C84" s="123"/>
      <c r="D84" s="123"/>
      <c r="E84" s="124"/>
      <c r="F84" s="20">
        <v>73847.47</v>
      </c>
    </row>
    <row r="85" spans="1:6" s="21" customFormat="1" ht="18.75" customHeight="1">
      <c r="A85" s="19" t="s">
        <v>51</v>
      </c>
      <c r="B85" s="122" t="s">
        <v>52</v>
      </c>
      <c r="C85" s="123"/>
      <c r="D85" s="123"/>
      <c r="E85" s="124"/>
      <c r="F85" s="20">
        <f>SUM(F87:F96)</f>
        <v>3109.68</v>
      </c>
    </row>
    <row r="86" spans="1:6" ht="13.5" customHeight="1">
      <c r="A86" s="119" t="s">
        <v>32</v>
      </c>
      <c r="B86" s="120"/>
      <c r="C86" s="120"/>
      <c r="D86" s="120"/>
      <c r="E86" s="120"/>
      <c r="F86" s="121"/>
    </row>
    <row r="87" spans="1:6" ht="15">
      <c r="A87" s="22" t="s">
        <v>53</v>
      </c>
      <c r="B87" s="68" t="s">
        <v>54</v>
      </c>
      <c r="C87" s="69"/>
      <c r="D87" s="69"/>
      <c r="E87" s="70"/>
      <c r="F87" s="23">
        <v>3109.68</v>
      </c>
    </row>
    <row r="88" spans="1:6" ht="15">
      <c r="A88" s="22" t="s">
        <v>55</v>
      </c>
      <c r="B88" s="119" t="s">
        <v>56</v>
      </c>
      <c r="C88" s="120"/>
      <c r="D88" s="120"/>
      <c r="E88" s="121"/>
      <c r="F88" s="23"/>
    </row>
    <row r="89" spans="1:6" ht="15">
      <c r="A89" s="22" t="s">
        <v>57</v>
      </c>
      <c r="B89" s="119" t="s">
        <v>58</v>
      </c>
      <c r="C89" s="120"/>
      <c r="D89" s="120"/>
      <c r="E89" s="121"/>
      <c r="F89" s="23"/>
    </row>
    <row r="90" spans="1:6" ht="15">
      <c r="A90" s="22" t="s">
        <v>59</v>
      </c>
      <c r="B90" s="119" t="s">
        <v>60</v>
      </c>
      <c r="C90" s="120"/>
      <c r="D90" s="120"/>
      <c r="E90" s="121"/>
      <c r="F90" s="23"/>
    </row>
    <row r="91" spans="1:6" ht="15">
      <c r="A91" s="22" t="s">
        <v>61</v>
      </c>
      <c r="B91" s="119" t="s">
        <v>62</v>
      </c>
      <c r="C91" s="120"/>
      <c r="D91" s="120"/>
      <c r="E91" s="121"/>
      <c r="F91" s="23"/>
    </row>
    <row r="92" spans="1:6" ht="15">
      <c r="A92" s="22" t="s">
        <v>63</v>
      </c>
      <c r="B92" s="119" t="s">
        <v>64</v>
      </c>
      <c r="C92" s="120"/>
      <c r="D92" s="120"/>
      <c r="E92" s="121"/>
      <c r="F92" s="23"/>
    </row>
    <row r="93" spans="1:6" ht="15">
      <c r="A93" s="22" t="s">
        <v>65</v>
      </c>
      <c r="B93" s="119" t="s">
        <v>66</v>
      </c>
      <c r="C93" s="120"/>
      <c r="D93" s="120"/>
      <c r="E93" s="121"/>
      <c r="F93" s="23"/>
    </row>
    <row r="94" spans="1:6" ht="13.5" customHeight="1">
      <c r="A94" s="22" t="s">
        <v>67</v>
      </c>
      <c r="B94" s="119" t="s">
        <v>68</v>
      </c>
      <c r="C94" s="120"/>
      <c r="D94" s="120"/>
      <c r="E94" s="121"/>
      <c r="F94" s="23"/>
    </row>
    <row r="95" spans="1:6" ht="15">
      <c r="A95" s="22" t="s">
        <v>69</v>
      </c>
      <c r="B95" s="119" t="s">
        <v>70</v>
      </c>
      <c r="C95" s="120"/>
      <c r="D95" s="120"/>
      <c r="E95" s="121"/>
      <c r="F95" s="23"/>
    </row>
    <row r="96" spans="1:6" ht="15">
      <c r="A96" s="22" t="s">
        <v>71</v>
      </c>
      <c r="B96" s="119" t="s">
        <v>72</v>
      </c>
      <c r="C96" s="120"/>
      <c r="D96" s="120"/>
      <c r="E96" s="121"/>
      <c r="F96" s="23"/>
    </row>
    <row r="97" spans="1:6" s="21" customFormat="1" ht="30.75" customHeight="1">
      <c r="A97" s="19" t="s">
        <v>73</v>
      </c>
      <c r="B97" s="122" t="s">
        <v>74</v>
      </c>
      <c r="C97" s="123"/>
      <c r="D97" s="123"/>
      <c r="E97" s="124"/>
      <c r="F97" s="20">
        <v>0</v>
      </c>
    </row>
    <row r="98" spans="1:6" ht="13.5" customHeight="1">
      <c r="A98" s="119" t="s">
        <v>32</v>
      </c>
      <c r="B98" s="120"/>
      <c r="C98" s="120"/>
      <c r="D98" s="120"/>
      <c r="E98" s="120"/>
      <c r="F98" s="121"/>
    </row>
    <row r="99" spans="1:6" ht="15">
      <c r="A99" s="22" t="s">
        <v>75</v>
      </c>
      <c r="B99" s="119" t="s">
        <v>54</v>
      </c>
      <c r="C99" s="120"/>
      <c r="D99" s="120"/>
      <c r="E99" s="121"/>
      <c r="F99" s="23"/>
    </row>
    <row r="100" spans="1:6" ht="15">
      <c r="A100" s="22" t="s">
        <v>76</v>
      </c>
      <c r="B100" s="119" t="s">
        <v>56</v>
      </c>
      <c r="C100" s="120"/>
      <c r="D100" s="120"/>
      <c r="E100" s="121"/>
      <c r="F100" s="23"/>
    </row>
    <row r="101" spans="1:6" ht="15">
      <c r="A101" s="22" t="s">
        <v>77</v>
      </c>
      <c r="B101" s="119" t="s">
        <v>58</v>
      </c>
      <c r="C101" s="120"/>
      <c r="D101" s="120"/>
      <c r="E101" s="121"/>
      <c r="F101" s="23">
        <v>0</v>
      </c>
    </row>
    <row r="102" spans="1:6" ht="15">
      <c r="A102" s="22" t="s">
        <v>78</v>
      </c>
      <c r="B102" s="119" t="s">
        <v>60</v>
      </c>
      <c r="C102" s="120"/>
      <c r="D102" s="120"/>
      <c r="E102" s="121"/>
      <c r="F102" s="23"/>
    </row>
    <row r="103" spans="1:6" ht="15">
      <c r="A103" s="22" t="s">
        <v>79</v>
      </c>
      <c r="B103" s="119" t="s">
        <v>62</v>
      </c>
      <c r="C103" s="120"/>
      <c r="D103" s="120"/>
      <c r="E103" s="121"/>
      <c r="F103" s="23"/>
    </row>
    <row r="104" spans="1:6" ht="15">
      <c r="A104" s="22" t="s">
        <v>80</v>
      </c>
      <c r="B104" s="119" t="s">
        <v>64</v>
      </c>
      <c r="C104" s="120"/>
      <c r="D104" s="120"/>
      <c r="E104" s="121"/>
      <c r="F104" s="23"/>
    </row>
    <row r="105" spans="1:6" ht="15">
      <c r="A105" s="22" t="s">
        <v>81</v>
      </c>
      <c r="B105" s="119" t="s">
        <v>66</v>
      </c>
      <c r="C105" s="120"/>
      <c r="D105" s="120"/>
      <c r="E105" s="121"/>
      <c r="F105" s="23"/>
    </row>
    <row r="106" spans="1:6" ht="13.5" customHeight="1">
      <c r="A106" s="22" t="s">
        <v>82</v>
      </c>
      <c r="B106" s="119" t="s">
        <v>68</v>
      </c>
      <c r="C106" s="120"/>
      <c r="D106" s="120"/>
      <c r="E106" s="121"/>
      <c r="F106" s="23"/>
    </row>
    <row r="107" spans="1:6" ht="15">
      <c r="A107" s="22" t="s">
        <v>83</v>
      </c>
      <c r="B107" s="119" t="s">
        <v>70</v>
      </c>
      <c r="C107" s="120"/>
      <c r="D107" s="120"/>
      <c r="E107" s="121"/>
      <c r="F107" s="23"/>
    </row>
    <row r="108" spans="1:6" ht="15">
      <c r="A108" s="22" t="s">
        <v>84</v>
      </c>
      <c r="B108" s="119" t="s">
        <v>72</v>
      </c>
      <c r="C108" s="120"/>
      <c r="D108" s="120"/>
      <c r="E108" s="121"/>
      <c r="F108" s="23"/>
    </row>
    <row r="109" spans="1:6" s="14" customFormat="1" ht="14.25">
      <c r="A109" s="24" t="s">
        <v>85</v>
      </c>
      <c r="B109" s="126" t="s">
        <v>86</v>
      </c>
      <c r="C109" s="127"/>
      <c r="D109" s="127"/>
      <c r="E109" s="128"/>
      <c r="F109" s="18">
        <f>F111+F112+F127</f>
        <v>495948.23999999993</v>
      </c>
    </row>
    <row r="110" spans="1:6" ht="15">
      <c r="A110" s="119" t="s">
        <v>29</v>
      </c>
      <c r="B110" s="120"/>
      <c r="C110" s="120"/>
      <c r="D110" s="120"/>
      <c r="E110" s="120"/>
      <c r="F110" s="121"/>
    </row>
    <row r="111" spans="1:8" s="21" customFormat="1" ht="20.25" customHeight="1">
      <c r="A111" s="19" t="s">
        <v>87</v>
      </c>
      <c r="B111" s="122" t="s">
        <v>88</v>
      </c>
      <c r="C111" s="123"/>
      <c r="D111" s="123"/>
      <c r="E111" s="124"/>
      <c r="F111" s="20"/>
      <c r="H111" s="25"/>
    </row>
    <row r="112" spans="1:8" s="21" customFormat="1" ht="20.25" customHeight="1">
      <c r="A112" s="19" t="s">
        <v>89</v>
      </c>
      <c r="B112" s="122" t="s">
        <v>90</v>
      </c>
      <c r="C112" s="123"/>
      <c r="D112" s="123"/>
      <c r="E112" s="124"/>
      <c r="F112" s="20">
        <f>SUM(F114:F126)</f>
        <v>495948.23999999993</v>
      </c>
      <c r="H112" s="26"/>
    </row>
    <row r="113" spans="1:8" ht="13.5" customHeight="1">
      <c r="A113" s="119" t="s">
        <v>32</v>
      </c>
      <c r="B113" s="120"/>
      <c r="C113" s="120"/>
      <c r="D113" s="120"/>
      <c r="E113" s="120"/>
      <c r="F113" s="121"/>
      <c r="H113" s="27"/>
    </row>
    <row r="114" spans="1:8" ht="15">
      <c r="A114" s="22" t="s">
        <v>91</v>
      </c>
      <c r="B114" s="119" t="s">
        <v>92</v>
      </c>
      <c r="C114" s="120"/>
      <c r="D114" s="120"/>
      <c r="E114" s="121"/>
      <c r="F114" s="23"/>
      <c r="H114" s="28"/>
    </row>
    <row r="115" spans="1:6" ht="15">
      <c r="A115" s="22" t="s">
        <v>93</v>
      </c>
      <c r="B115" s="119" t="s">
        <v>94</v>
      </c>
      <c r="C115" s="120"/>
      <c r="D115" s="120"/>
      <c r="E115" s="121"/>
      <c r="F115" s="23">
        <v>6147</v>
      </c>
    </row>
    <row r="116" spans="1:6" ht="15">
      <c r="A116" s="22" t="s">
        <v>95</v>
      </c>
      <c r="B116" s="119" t="s">
        <v>96</v>
      </c>
      <c r="C116" s="120"/>
      <c r="D116" s="120"/>
      <c r="E116" s="121"/>
      <c r="F116" s="23"/>
    </row>
    <row r="117" spans="1:6" ht="15">
      <c r="A117" s="22" t="s">
        <v>97</v>
      </c>
      <c r="B117" s="119" t="s">
        <v>98</v>
      </c>
      <c r="C117" s="120"/>
      <c r="D117" s="120"/>
      <c r="E117" s="121"/>
      <c r="F117" s="29">
        <v>35927.1</v>
      </c>
    </row>
    <row r="118" spans="1:6" ht="15">
      <c r="A118" s="22" t="s">
        <v>99</v>
      </c>
      <c r="B118" s="119" t="s">
        <v>100</v>
      </c>
      <c r="C118" s="120"/>
      <c r="D118" s="120"/>
      <c r="E118" s="121"/>
      <c r="F118" s="29">
        <v>59321</v>
      </c>
    </row>
    <row r="119" spans="1:6" ht="15">
      <c r="A119" s="22" t="s">
        <v>101</v>
      </c>
      <c r="B119" s="119" t="s">
        <v>102</v>
      </c>
      <c r="C119" s="120"/>
      <c r="D119" s="120"/>
      <c r="E119" s="121"/>
      <c r="F119" s="29">
        <v>11953.92</v>
      </c>
    </row>
    <row r="120" spans="1:6" ht="15">
      <c r="A120" s="22" t="s">
        <v>103</v>
      </c>
      <c r="B120" s="119" t="s">
        <v>104</v>
      </c>
      <c r="C120" s="120"/>
      <c r="D120" s="120"/>
      <c r="E120" s="121"/>
      <c r="F120" s="23"/>
    </row>
    <row r="121" spans="1:6" ht="15">
      <c r="A121" s="22" t="s">
        <v>105</v>
      </c>
      <c r="B121" s="119" t="s">
        <v>106</v>
      </c>
      <c r="C121" s="120"/>
      <c r="D121" s="120"/>
      <c r="E121" s="121"/>
      <c r="F121" s="23"/>
    </row>
    <row r="122" spans="1:6" ht="15">
      <c r="A122" s="22" t="s">
        <v>107</v>
      </c>
      <c r="B122" s="119" t="s">
        <v>108</v>
      </c>
      <c r="C122" s="120"/>
      <c r="D122" s="120"/>
      <c r="E122" s="121"/>
      <c r="F122" s="23"/>
    </row>
    <row r="123" spans="1:6" ht="15">
      <c r="A123" s="22" t="s">
        <v>109</v>
      </c>
      <c r="B123" s="119" t="s">
        <v>110</v>
      </c>
      <c r="C123" s="120"/>
      <c r="D123" s="120"/>
      <c r="E123" s="121"/>
      <c r="F123" s="23">
        <v>179597.83</v>
      </c>
    </row>
    <row r="124" spans="1:6" ht="15">
      <c r="A124" s="22" t="s">
        <v>111</v>
      </c>
      <c r="B124" s="119" t="s">
        <v>112</v>
      </c>
      <c r="C124" s="120"/>
      <c r="D124" s="120"/>
      <c r="E124" s="121"/>
      <c r="F124" s="23"/>
    </row>
    <row r="125" spans="1:9" ht="15">
      <c r="A125" s="22" t="s">
        <v>113</v>
      </c>
      <c r="B125" s="119" t="s">
        <v>114</v>
      </c>
      <c r="C125" s="120"/>
      <c r="D125" s="120"/>
      <c r="E125" s="121"/>
      <c r="F125" s="23">
        <v>192657.48</v>
      </c>
      <c r="G125" s="30"/>
      <c r="I125" s="2" t="s">
        <v>260</v>
      </c>
    </row>
    <row r="126" spans="1:6" ht="15">
      <c r="A126" s="22" t="s">
        <v>115</v>
      </c>
      <c r="B126" s="119" t="s">
        <v>116</v>
      </c>
      <c r="C126" s="120"/>
      <c r="D126" s="120"/>
      <c r="E126" s="121"/>
      <c r="F126" s="23">
        <v>10343.91</v>
      </c>
    </row>
    <row r="127" spans="1:6" s="21" customFormat="1" ht="30" customHeight="1">
      <c r="A127" s="19" t="s">
        <v>117</v>
      </c>
      <c r="B127" s="122" t="s">
        <v>118</v>
      </c>
      <c r="C127" s="123"/>
      <c r="D127" s="123"/>
      <c r="E127" s="124"/>
      <c r="F127" s="20">
        <f>SUM(F129:F141)</f>
        <v>0</v>
      </c>
    </row>
    <row r="128" spans="1:6" ht="13.5" customHeight="1">
      <c r="A128" s="119" t="s">
        <v>32</v>
      </c>
      <c r="B128" s="120"/>
      <c r="C128" s="120"/>
      <c r="D128" s="120"/>
      <c r="E128" s="120"/>
      <c r="F128" s="121"/>
    </row>
    <row r="129" spans="1:6" ht="15">
      <c r="A129" s="22" t="s">
        <v>119</v>
      </c>
      <c r="B129" s="119" t="s">
        <v>92</v>
      </c>
      <c r="C129" s="120"/>
      <c r="D129" s="120"/>
      <c r="E129" s="121"/>
      <c r="F129" s="23"/>
    </row>
    <row r="130" spans="1:6" ht="15">
      <c r="A130" s="22" t="s">
        <v>120</v>
      </c>
      <c r="B130" s="119" t="s">
        <v>94</v>
      </c>
      <c r="C130" s="120"/>
      <c r="D130" s="120"/>
      <c r="E130" s="121"/>
      <c r="F130" s="23"/>
    </row>
    <row r="131" spans="1:6" ht="15">
      <c r="A131" s="22" t="s">
        <v>121</v>
      </c>
      <c r="B131" s="119" t="s">
        <v>96</v>
      </c>
      <c r="C131" s="120"/>
      <c r="D131" s="120"/>
      <c r="E131" s="121"/>
      <c r="F131" s="23"/>
    </row>
    <row r="132" spans="1:6" ht="15">
      <c r="A132" s="22" t="s">
        <v>122</v>
      </c>
      <c r="B132" s="119" t="s">
        <v>98</v>
      </c>
      <c r="C132" s="120"/>
      <c r="D132" s="120"/>
      <c r="E132" s="121"/>
      <c r="F132" s="23"/>
    </row>
    <row r="133" spans="1:6" ht="15">
      <c r="A133" s="15" t="s">
        <v>123</v>
      </c>
      <c r="B133" s="75" t="s">
        <v>100</v>
      </c>
      <c r="C133" s="76"/>
      <c r="D133" s="76"/>
      <c r="E133" s="77"/>
      <c r="F133" s="16"/>
    </row>
    <row r="134" spans="1:6" ht="15">
      <c r="A134" s="15" t="s">
        <v>124</v>
      </c>
      <c r="B134" s="75" t="s">
        <v>102</v>
      </c>
      <c r="C134" s="76"/>
      <c r="D134" s="76"/>
      <c r="E134" s="77"/>
      <c r="F134" s="16"/>
    </row>
    <row r="135" spans="1:6" ht="15">
      <c r="A135" s="15" t="s">
        <v>125</v>
      </c>
      <c r="B135" s="75" t="s">
        <v>104</v>
      </c>
      <c r="C135" s="76"/>
      <c r="D135" s="76"/>
      <c r="E135" s="77"/>
      <c r="F135" s="16"/>
    </row>
    <row r="136" spans="1:6" ht="15">
      <c r="A136" s="15" t="s">
        <v>126</v>
      </c>
      <c r="B136" s="75" t="s">
        <v>106</v>
      </c>
      <c r="C136" s="76"/>
      <c r="D136" s="76"/>
      <c r="E136" s="77"/>
      <c r="F136" s="16"/>
    </row>
    <row r="137" spans="1:6" ht="15">
      <c r="A137" s="15" t="s">
        <v>127</v>
      </c>
      <c r="B137" s="75" t="s">
        <v>108</v>
      </c>
      <c r="C137" s="76"/>
      <c r="D137" s="76"/>
      <c r="E137" s="77"/>
      <c r="F137" s="16"/>
    </row>
    <row r="138" spans="1:6" ht="15">
      <c r="A138" s="15" t="s">
        <v>128</v>
      </c>
      <c r="B138" s="75" t="s">
        <v>110</v>
      </c>
      <c r="C138" s="76"/>
      <c r="D138" s="76"/>
      <c r="E138" s="77"/>
      <c r="F138" s="16"/>
    </row>
    <row r="139" spans="1:6" ht="15">
      <c r="A139" s="15" t="s">
        <v>129</v>
      </c>
      <c r="B139" s="75" t="s">
        <v>112</v>
      </c>
      <c r="C139" s="76"/>
      <c r="D139" s="76"/>
      <c r="E139" s="77"/>
      <c r="F139" s="16"/>
    </row>
    <row r="140" spans="1:6" ht="15">
      <c r="A140" s="15" t="s">
        <v>130</v>
      </c>
      <c r="B140" s="75" t="s">
        <v>114</v>
      </c>
      <c r="C140" s="76"/>
      <c r="D140" s="76"/>
      <c r="E140" s="77"/>
      <c r="F140" s="16"/>
    </row>
    <row r="141" spans="1:6" ht="15">
      <c r="A141" s="10" t="s">
        <v>131</v>
      </c>
      <c r="B141" s="129" t="s">
        <v>116</v>
      </c>
      <c r="C141" s="84"/>
      <c r="D141" s="84"/>
      <c r="E141" s="130"/>
      <c r="F141" s="31"/>
    </row>
    <row r="142" spans="1:6" ht="15" customHeight="1">
      <c r="A142" s="85" t="s">
        <v>132</v>
      </c>
      <c r="B142" s="85"/>
      <c r="C142" s="85"/>
      <c r="D142" s="85"/>
      <c r="E142" s="85"/>
      <c r="F142" s="85"/>
    </row>
    <row r="143" spans="1:8" s="1" customFormat="1" ht="15">
      <c r="A143" s="83" t="s">
        <v>24</v>
      </c>
      <c r="B143" s="83" t="s">
        <v>25</v>
      </c>
      <c r="C143" s="133" t="s">
        <v>133</v>
      </c>
      <c r="D143" s="135" t="s">
        <v>134</v>
      </c>
      <c r="E143" s="83" t="s">
        <v>32</v>
      </c>
      <c r="F143" s="83"/>
      <c r="G143" s="83" t="s">
        <v>248</v>
      </c>
      <c r="H143" s="83" t="s">
        <v>249</v>
      </c>
    </row>
    <row r="144" spans="1:8" ht="117" customHeight="1">
      <c r="A144" s="83"/>
      <c r="B144" s="132"/>
      <c r="C144" s="134"/>
      <c r="D144" s="135"/>
      <c r="E144" s="33" t="s">
        <v>135</v>
      </c>
      <c r="F144" s="33" t="s">
        <v>136</v>
      </c>
      <c r="G144" s="83"/>
      <c r="H144" s="83"/>
    </row>
    <row r="145" spans="1:8" s="14" customFormat="1" ht="28.5" customHeight="1">
      <c r="A145" s="34" t="s">
        <v>27</v>
      </c>
      <c r="B145" s="35" t="s">
        <v>137</v>
      </c>
      <c r="C145" s="34" t="s">
        <v>13</v>
      </c>
      <c r="D145" s="13"/>
      <c r="E145" s="13">
        <f>D145</f>
        <v>0</v>
      </c>
      <c r="F145" s="35"/>
      <c r="G145" s="35"/>
      <c r="H145" s="35"/>
    </row>
    <row r="146" spans="1:8" s="14" customFormat="1" ht="26.25" customHeight="1">
      <c r="A146" s="12" t="s">
        <v>47</v>
      </c>
      <c r="B146" s="13" t="s">
        <v>138</v>
      </c>
      <c r="C146" s="12" t="s">
        <v>13</v>
      </c>
      <c r="D146" s="36">
        <f>D148+D149+D152</f>
        <v>12041999</v>
      </c>
      <c r="E146" s="36">
        <f>D146</f>
        <v>12041999</v>
      </c>
      <c r="F146" s="13"/>
      <c r="G146" s="36">
        <f>G148+G149+G152</f>
        <v>12492399</v>
      </c>
      <c r="H146" s="36">
        <f>H148+H149+H152</f>
        <v>11902399</v>
      </c>
    </row>
    <row r="147" spans="1:8" ht="15">
      <c r="A147" s="78" t="s">
        <v>32</v>
      </c>
      <c r="B147" s="78"/>
      <c r="C147" s="78"/>
      <c r="D147" s="78"/>
      <c r="E147" s="78"/>
      <c r="F147" s="78"/>
      <c r="G147" s="31"/>
      <c r="H147" s="13"/>
    </row>
    <row r="148" spans="1:9" s="21" customFormat="1" ht="18.75" customHeight="1">
      <c r="A148" s="37" t="s">
        <v>49</v>
      </c>
      <c r="B148" s="38" t="s">
        <v>139</v>
      </c>
      <c r="C148" s="39">
        <v>180</v>
      </c>
      <c r="D148" s="38">
        <v>9692706</v>
      </c>
      <c r="E148" s="38">
        <f>D148</f>
        <v>9692706</v>
      </c>
      <c r="F148" s="38"/>
      <c r="G148" s="38">
        <v>9692706</v>
      </c>
      <c r="H148" s="38">
        <v>9692706</v>
      </c>
      <c r="I148" s="63"/>
    </row>
    <row r="149" spans="1:9" s="21" customFormat="1" ht="18.75" customHeight="1">
      <c r="A149" s="37" t="s">
        <v>51</v>
      </c>
      <c r="B149" s="38" t="s">
        <v>140</v>
      </c>
      <c r="C149" s="39">
        <v>180</v>
      </c>
      <c r="D149" s="38">
        <f>1172993+104600+35000</f>
        <v>1312593</v>
      </c>
      <c r="E149" s="38">
        <f>D149</f>
        <v>1312593</v>
      </c>
      <c r="F149" s="38"/>
      <c r="G149" s="38">
        <f>1172993+40000+550000</f>
        <v>1762993</v>
      </c>
      <c r="H149" s="38">
        <v>1172993</v>
      </c>
      <c r="I149" s="63"/>
    </row>
    <row r="150" spans="1:9" s="21" customFormat="1" ht="18.75" customHeight="1">
      <c r="A150" s="37" t="s">
        <v>73</v>
      </c>
      <c r="B150" s="40" t="s">
        <v>141</v>
      </c>
      <c r="C150" s="39">
        <v>180</v>
      </c>
      <c r="D150" s="38"/>
      <c r="E150" s="38"/>
      <c r="F150" s="38"/>
      <c r="G150" s="38"/>
      <c r="H150" s="16"/>
      <c r="I150" s="63"/>
    </row>
    <row r="151" spans="1:9" s="21" customFormat="1" ht="41.25" customHeight="1">
      <c r="A151" s="41" t="s">
        <v>142</v>
      </c>
      <c r="B151" s="40" t="s">
        <v>143</v>
      </c>
      <c r="C151" s="41" t="s">
        <v>13</v>
      </c>
      <c r="D151" s="38"/>
      <c r="E151" s="38"/>
      <c r="F151" s="40"/>
      <c r="G151" s="38"/>
      <c r="H151" s="16"/>
      <c r="I151" s="63"/>
    </row>
    <row r="152" spans="1:9" s="21" customFormat="1" ht="60">
      <c r="A152" s="54" t="s">
        <v>144</v>
      </c>
      <c r="B152" s="55" t="s">
        <v>145</v>
      </c>
      <c r="C152" s="54">
        <v>130</v>
      </c>
      <c r="D152" s="20">
        <f>SUM(D154:D156)</f>
        <v>1036700</v>
      </c>
      <c r="E152" s="20">
        <f>D152</f>
        <v>1036700</v>
      </c>
      <c r="F152" s="55"/>
      <c r="G152" s="38">
        <v>1036700</v>
      </c>
      <c r="H152" s="38">
        <v>1036700</v>
      </c>
      <c r="I152" s="63"/>
    </row>
    <row r="153" spans="1:9" ht="15">
      <c r="A153" s="131" t="s">
        <v>32</v>
      </c>
      <c r="B153" s="131"/>
      <c r="C153" s="131"/>
      <c r="D153" s="131"/>
      <c r="E153" s="131"/>
      <c r="F153" s="131"/>
      <c r="G153" s="16"/>
      <c r="H153" s="16"/>
      <c r="I153" s="64"/>
    </row>
    <row r="154" spans="1:9" ht="45">
      <c r="A154" s="10" t="s">
        <v>146</v>
      </c>
      <c r="B154" s="31" t="s">
        <v>256</v>
      </c>
      <c r="C154" s="32">
        <v>130</v>
      </c>
      <c r="D154" s="16">
        <v>1004060</v>
      </c>
      <c r="E154" s="16">
        <f>D154</f>
        <v>1004060</v>
      </c>
      <c r="F154" s="31"/>
      <c r="G154" s="16">
        <v>1004060</v>
      </c>
      <c r="H154" s="16">
        <v>1004060</v>
      </c>
      <c r="I154" s="64"/>
    </row>
    <row r="155" spans="1:9" ht="15">
      <c r="A155" s="10" t="s">
        <v>147</v>
      </c>
      <c r="B155" s="31" t="s">
        <v>257</v>
      </c>
      <c r="C155" s="32">
        <v>130</v>
      </c>
      <c r="D155" s="16">
        <v>28800</v>
      </c>
      <c r="E155" s="16">
        <f>D155</f>
        <v>28800</v>
      </c>
      <c r="F155" s="31"/>
      <c r="G155" s="16">
        <v>28800</v>
      </c>
      <c r="H155" s="16">
        <v>28800</v>
      </c>
      <c r="I155" s="64"/>
    </row>
    <row r="156" spans="1:9" ht="15">
      <c r="A156" s="10" t="s">
        <v>148</v>
      </c>
      <c r="B156" s="31" t="s">
        <v>258</v>
      </c>
      <c r="C156" s="32">
        <v>130</v>
      </c>
      <c r="D156" s="16">
        <v>3840</v>
      </c>
      <c r="E156" s="16">
        <f>D156</f>
        <v>3840</v>
      </c>
      <c r="F156" s="31"/>
      <c r="G156" s="16">
        <v>3840</v>
      </c>
      <c r="H156" s="16">
        <v>3840</v>
      </c>
      <c r="I156" s="64"/>
    </row>
    <row r="157" spans="1:9" s="21" customFormat="1" ht="24" customHeight="1">
      <c r="A157" s="41" t="s">
        <v>149</v>
      </c>
      <c r="B157" s="40" t="s">
        <v>150</v>
      </c>
      <c r="C157" s="41">
        <v>180</v>
      </c>
      <c r="D157" s="36">
        <f>SUM(D158:D159)</f>
        <v>0</v>
      </c>
      <c r="E157" s="36">
        <f>D157</f>
        <v>0</v>
      </c>
      <c r="F157" s="40"/>
      <c r="G157" s="36">
        <f>SUM(G158:G159)</f>
        <v>0</v>
      </c>
      <c r="H157" s="36">
        <f>SUM(H158:H159)</f>
        <v>0</v>
      </c>
      <c r="I157" s="63"/>
    </row>
    <row r="158" spans="1:9" ht="15">
      <c r="A158" s="10" t="s">
        <v>151</v>
      </c>
      <c r="B158" s="31" t="s">
        <v>152</v>
      </c>
      <c r="C158" s="10" t="s">
        <v>13</v>
      </c>
      <c r="D158" s="16"/>
      <c r="E158" s="16"/>
      <c r="F158" s="31"/>
      <c r="G158" s="16"/>
      <c r="H158" s="16"/>
      <c r="I158" s="64"/>
    </row>
    <row r="159" spans="1:9" ht="15">
      <c r="A159" s="10" t="s">
        <v>85</v>
      </c>
      <c r="B159" s="31" t="s">
        <v>153</v>
      </c>
      <c r="C159" s="10" t="s">
        <v>13</v>
      </c>
      <c r="D159" s="16"/>
      <c r="E159" s="16"/>
      <c r="F159" s="31"/>
      <c r="G159" s="16"/>
      <c r="H159" s="16"/>
      <c r="I159" s="64"/>
    </row>
    <row r="160" spans="1:20" s="14" customFormat="1" ht="21" customHeight="1">
      <c r="A160" s="34" t="s">
        <v>154</v>
      </c>
      <c r="B160" s="35" t="s">
        <v>155</v>
      </c>
      <c r="C160" s="34">
        <v>900</v>
      </c>
      <c r="D160" s="36">
        <f>D162+D167+D192+D194+D198</f>
        <v>12041999</v>
      </c>
      <c r="E160" s="36">
        <f>D160</f>
        <v>12041999</v>
      </c>
      <c r="F160" s="42"/>
      <c r="G160" s="36">
        <f>G162+G167+G192+G194+G198</f>
        <v>12492399</v>
      </c>
      <c r="H160" s="36">
        <f>H162+H167+H192+H194+H198</f>
        <v>11902399</v>
      </c>
      <c r="I160" s="64"/>
      <c r="M160" s="112"/>
      <c r="N160" s="112"/>
      <c r="O160" s="112"/>
      <c r="P160" s="112"/>
      <c r="Q160" s="112"/>
      <c r="R160" s="112"/>
      <c r="S160" s="112"/>
      <c r="T160" s="112"/>
    </row>
    <row r="161" spans="1:20" ht="15">
      <c r="A161" s="131" t="s">
        <v>32</v>
      </c>
      <c r="B161" s="131"/>
      <c r="C161" s="131"/>
      <c r="D161" s="131"/>
      <c r="E161" s="131"/>
      <c r="F161" s="131"/>
      <c r="G161" s="16"/>
      <c r="H161" s="16"/>
      <c r="I161" s="64"/>
      <c r="M161" s="112"/>
      <c r="N161" s="112"/>
      <c r="O161" s="112"/>
      <c r="P161" s="112"/>
      <c r="Q161" s="112"/>
      <c r="R161" s="112"/>
      <c r="S161" s="112"/>
      <c r="T161" s="112"/>
    </row>
    <row r="162" spans="1:9" s="21" customFormat="1" ht="23.25" customHeight="1">
      <c r="A162" s="37" t="s">
        <v>156</v>
      </c>
      <c r="B162" s="38" t="s">
        <v>157</v>
      </c>
      <c r="C162" s="43">
        <v>210</v>
      </c>
      <c r="D162" s="36">
        <f>SUM(D164:D166)</f>
        <v>9206849</v>
      </c>
      <c r="E162" s="36">
        <f>D162</f>
        <v>9206849</v>
      </c>
      <c r="F162" s="38"/>
      <c r="G162" s="36">
        <f>SUM(G164:G166)</f>
        <v>9206849</v>
      </c>
      <c r="H162" s="36">
        <f>SUM(H164:H166)</f>
        <v>9206849</v>
      </c>
      <c r="I162" s="63"/>
    </row>
    <row r="163" spans="1:20" ht="15">
      <c r="A163" s="119" t="s">
        <v>29</v>
      </c>
      <c r="B163" s="120"/>
      <c r="C163" s="120"/>
      <c r="D163" s="120"/>
      <c r="E163" s="120"/>
      <c r="F163" s="121"/>
      <c r="G163" s="64"/>
      <c r="H163" s="64"/>
      <c r="I163" s="64"/>
      <c r="M163" s="21"/>
      <c r="N163" s="21"/>
      <c r="O163" s="21"/>
      <c r="P163" s="21"/>
      <c r="Q163" s="21"/>
      <c r="R163" s="21"/>
      <c r="S163" s="21"/>
      <c r="T163" s="21"/>
    </row>
    <row r="164" spans="1:20" ht="15">
      <c r="A164" s="22" t="s">
        <v>158</v>
      </c>
      <c r="B164" s="23" t="s">
        <v>159</v>
      </c>
      <c r="C164" s="44">
        <v>211</v>
      </c>
      <c r="D164" s="23">
        <f>7152945-89200</f>
        <v>7063745</v>
      </c>
      <c r="E164" s="23">
        <f>D164</f>
        <v>7063745</v>
      </c>
      <c r="F164" s="23"/>
      <c r="G164" s="23">
        <v>7063745</v>
      </c>
      <c r="H164" s="23">
        <v>7063745</v>
      </c>
      <c r="I164" s="74" t="s">
        <v>309</v>
      </c>
      <c r="J164" s="2">
        <v>2691378</v>
      </c>
      <c r="K164" s="2">
        <v>444</v>
      </c>
      <c r="L164" s="2">
        <v>3457924</v>
      </c>
      <c r="M164" s="21">
        <v>68</v>
      </c>
      <c r="N164" s="21">
        <v>914443</v>
      </c>
      <c r="O164" s="21"/>
      <c r="P164" s="21"/>
      <c r="Q164" s="21"/>
      <c r="R164" s="21"/>
      <c r="S164" s="21"/>
      <c r="T164" s="21"/>
    </row>
    <row r="165" spans="1:20" ht="15">
      <c r="A165" s="22" t="s">
        <v>160</v>
      </c>
      <c r="B165" s="23" t="s">
        <v>161</v>
      </c>
      <c r="C165" s="44">
        <v>212</v>
      </c>
      <c r="D165" s="23">
        <v>9815</v>
      </c>
      <c r="E165" s="23">
        <f>D165</f>
        <v>9815</v>
      </c>
      <c r="F165" s="23"/>
      <c r="G165" s="23">
        <v>9815</v>
      </c>
      <c r="H165" s="23">
        <v>9815</v>
      </c>
      <c r="I165" s="74"/>
      <c r="M165" s="21"/>
      <c r="N165" s="21"/>
      <c r="O165" s="21"/>
      <c r="P165" s="21"/>
      <c r="Q165" s="21"/>
      <c r="R165" s="21"/>
      <c r="S165" s="21"/>
      <c r="T165" s="21"/>
    </row>
    <row r="166" spans="1:20" ht="30" customHeight="1">
      <c r="A166" s="22" t="s">
        <v>162</v>
      </c>
      <c r="B166" s="23" t="s">
        <v>163</v>
      </c>
      <c r="C166" s="44">
        <v>213</v>
      </c>
      <c r="D166" s="23">
        <f>2160189-26900</f>
        <v>2133289</v>
      </c>
      <c r="E166" s="23">
        <f>D166</f>
        <v>2133289</v>
      </c>
      <c r="F166" s="23"/>
      <c r="G166" s="23">
        <v>2133289</v>
      </c>
      <c r="H166" s="23">
        <v>2133289</v>
      </c>
      <c r="I166" s="74" t="s">
        <v>309</v>
      </c>
      <c r="J166" s="2">
        <v>1088958</v>
      </c>
      <c r="K166" s="2">
        <v>444</v>
      </c>
      <c r="L166" s="2">
        <v>1044331</v>
      </c>
      <c r="M166" s="125"/>
      <c r="N166" s="125"/>
      <c r="O166" s="125"/>
      <c r="P166" s="125"/>
      <c r="Q166" s="125"/>
      <c r="R166" s="125"/>
      <c r="S166" s="125"/>
      <c r="T166" s="125"/>
    </row>
    <row r="167" spans="1:9" s="21" customFormat="1" ht="21" customHeight="1">
      <c r="A167" s="19" t="s">
        <v>164</v>
      </c>
      <c r="B167" s="20" t="s">
        <v>165</v>
      </c>
      <c r="C167" s="45">
        <v>220</v>
      </c>
      <c r="D167" s="46">
        <f>D169+D170+D171+D177+D178+D183</f>
        <v>1136402</v>
      </c>
      <c r="E167" s="46">
        <f>D167</f>
        <v>1136402</v>
      </c>
      <c r="F167" s="20"/>
      <c r="G167" s="46">
        <f>G169+G170+G171+G177+G178+G183</f>
        <v>1071802</v>
      </c>
      <c r="H167" s="46">
        <f>H169+H170+H171+H177+H178+H183</f>
        <v>1031802</v>
      </c>
      <c r="I167" s="63"/>
    </row>
    <row r="168" spans="1:19" ht="15">
      <c r="A168" s="136" t="s">
        <v>29</v>
      </c>
      <c r="B168" s="137"/>
      <c r="C168" s="137"/>
      <c r="D168" s="137"/>
      <c r="E168" s="137"/>
      <c r="F168" s="138"/>
      <c r="G168" s="64"/>
      <c r="H168" s="64"/>
      <c r="I168" s="64"/>
      <c r="M168" s="21"/>
      <c r="N168" s="21"/>
      <c r="O168" s="21"/>
      <c r="P168" s="21"/>
      <c r="Q168" s="21"/>
      <c r="R168" s="21"/>
      <c r="S168" s="21"/>
    </row>
    <row r="169" spans="1:19" ht="15">
      <c r="A169" s="47" t="s">
        <v>166</v>
      </c>
      <c r="B169" s="48" t="s">
        <v>167</v>
      </c>
      <c r="C169" s="17">
        <v>221</v>
      </c>
      <c r="D169" s="18">
        <v>54700</v>
      </c>
      <c r="E169" s="18">
        <f>D169</f>
        <v>54700</v>
      </c>
      <c r="F169" s="48"/>
      <c r="G169" s="18">
        <v>54700</v>
      </c>
      <c r="H169" s="18">
        <f>G169</f>
        <v>54700</v>
      </c>
      <c r="I169" s="64"/>
      <c r="M169" s="21"/>
      <c r="N169" s="21"/>
      <c r="O169" s="21"/>
      <c r="P169" s="21"/>
      <c r="Q169" s="21"/>
      <c r="R169" s="21"/>
      <c r="S169" s="21"/>
    </row>
    <row r="170" spans="1:19" ht="15">
      <c r="A170" s="47" t="s">
        <v>168</v>
      </c>
      <c r="B170" s="48" t="s">
        <v>169</v>
      </c>
      <c r="C170" s="47">
        <v>222</v>
      </c>
      <c r="D170" s="23"/>
      <c r="E170" s="23">
        <f>D170</f>
        <v>0</v>
      </c>
      <c r="F170" s="48"/>
      <c r="G170" s="23"/>
      <c r="H170" s="23">
        <f>G170</f>
        <v>0</v>
      </c>
      <c r="I170" s="64"/>
      <c r="M170" s="21"/>
      <c r="N170" s="21"/>
      <c r="O170" s="21"/>
      <c r="P170" s="21"/>
      <c r="Q170" s="21"/>
      <c r="R170" s="21"/>
      <c r="S170" s="21"/>
    </row>
    <row r="171" spans="1:19" ht="15">
      <c r="A171" s="47" t="s">
        <v>170</v>
      </c>
      <c r="B171" s="48" t="s">
        <v>171</v>
      </c>
      <c r="C171" s="17">
        <v>223</v>
      </c>
      <c r="D171" s="18">
        <f>SUM(D173:D176)</f>
        <v>517100</v>
      </c>
      <c r="E171" s="18">
        <f>D171</f>
        <v>517100</v>
      </c>
      <c r="F171" s="48"/>
      <c r="G171" s="18">
        <f>SUM(G173:G176)</f>
        <v>517100</v>
      </c>
      <c r="H171" s="18">
        <f>SUM(H173:H176)</f>
        <v>517100</v>
      </c>
      <c r="I171" s="64"/>
      <c r="M171" s="21"/>
      <c r="N171" s="21"/>
      <c r="O171" s="21"/>
      <c r="P171" s="21"/>
      <c r="Q171" s="21"/>
      <c r="R171" s="21"/>
      <c r="S171" s="21"/>
    </row>
    <row r="172" spans="1:19" ht="15">
      <c r="A172" s="136" t="s">
        <v>32</v>
      </c>
      <c r="B172" s="138"/>
      <c r="C172" s="47" t="s">
        <v>172</v>
      </c>
      <c r="D172" s="22" t="s">
        <v>172</v>
      </c>
      <c r="E172" s="22" t="s">
        <v>172</v>
      </c>
      <c r="F172" s="48"/>
      <c r="G172" s="22" t="s">
        <v>172</v>
      </c>
      <c r="H172" s="22" t="s">
        <v>172</v>
      </c>
      <c r="I172" s="64"/>
      <c r="M172" s="21"/>
      <c r="N172" s="21"/>
      <c r="O172" s="21"/>
      <c r="P172" s="21"/>
      <c r="Q172" s="21"/>
      <c r="R172" s="21"/>
      <c r="S172" s="21"/>
    </row>
    <row r="173" spans="1:19" s="53" customFormat="1" ht="15">
      <c r="A173" s="49"/>
      <c r="B173" s="50" t="s">
        <v>173</v>
      </c>
      <c r="C173" s="51" t="s">
        <v>174</v>
      </c>
      <c r="D173" s="52">
        <v>325100</v>
      </c>
      <c r="E173" s="52">
        <f>D173</f>
        <v>325100</v>
      </c>
      <c r="F173" s="50"/>
      <c r="G173" s="52">
        <v>325100</v>
      </c>
      <c r="H173" s="52">
        <f>G173</f>
        <v>325100</v>
      </c>
      <c r="I173" s="65"/>
      <c r="M173" s="21"/>
      <c r="N173" s="21"/>
      <c r="O173" s="21"/>
      <c r="P173" s="21"/>
      <c r="Q173" s="21"/>
      <c r="R173" s="21"/>
      <c r="S173" s="21"/>
    </row>
    <row r="174" spans="1:9" s="53" customFormat="1" ht="15">
      <c r="A174" s="49"/>
      <c r="B174" s="50" t="s">
        <v>175</v>
      </c>
      <c r="C174" s="49" t="s">
        <v>176</v>
      </c>
      <c r="D174" s="52">
        <v>29900</v>
      </c>
      <c r="E174" s="52">
        <f>D174</f>
        <v>29900</v>
      </c>
      <c r="F174" s="50"/>
      <c r="G174" s="52">
        <v>29900</v>
      </c>
      <c r="H174" s="52">
        <f>G174</f>
        <v>29900</v>
      </c>
      <c r="I174" s="65"/>
    </row>
    <row r="175" spans="1:9" s="53" customFormat="1" ht="15">
      <c r="A175" s="49"/>
      <c r="B175" s="50" t="s">
        <v>177</v>
      </c>
      <c r="C175" s="49" t="s">
        <v>178</v>
      </c>
      <c r="D175" s="52">
        <v>22300</v>
      </c>
      <c r="E175" s="52">
        <f>D175</f>
        <v>22300</v>
      </c>
      <c r="F175" s="50"/>
      <c r="G175" s="52">
        <v>22300</v>
      </c>
      <c r="H175" s="52">
        <f>G175</f>
        <v>22300</v>
      </c>
      <c r="I175" s="65"/>
    </row>
    <row r="176" spans="1:9" s="53" customFormat="1" ht="15">
      <c r="A176" s="49"/>
      <c r="B176" s="50" t="s">
        <v>179</v>
      </c>
      <c r="C176" s="49" t="s">
        <v>180</v>
      </c>
      <c r="D176" s="52">
        <v>139800</v>
      </c>
      <c r="E176" s="52">
        <f>D176</f>
        <v>139800</v>
      </c>
      <c r="F176" s="50"/>
      <c r="G176" s="52">
        <v>139800</v>
      </c>
      <c r="H176" s="52">
        <f>G176</f>
        <v>139800</v>
      </c>
      <c r="I176" s="65"/>
    </row>
    <row r="177" spans="1:9" ht="15">
      <c r="A177" s="47" t="s">
        <v>181</v>
      </c>
      <c r="B177" s="48" t="s">
        <v>182</v>
      </c>
      <c r="C177" s="17">
        <v>224</v>
      </c>
      <c r="D177" s="18">
        <v>0</v>
      </c>
      <c r="E177" s="18">
        <v>0</v>
      </c>
      <c r="F177" s="48"/>
      <c r="G177" s="18">
        <v>0</v>
      </c>
      <c r="H177" s="18">
        <v>0</v>
      </c>
      <c r="I177" s="64"/>
    </row>
    <row r="178" spans="1:9" ht="15">
      <c r="A178" s="47" t="s">
        <v>183</v>
      </c>
      <c r="B178" s="48" t="s">
        <v>184</v>
      </c>
      <c r="C178" s="17">
        <v>225</v>
      </c>
      <c r="D178" s="18">
        <f>SUM(D180:D182)</f>
        <v>344561</v>
      </c>
      <c r="E178" s="18">
        <f>D178</f>
        <v>344561</v>
      </c>
      <c r="F178" s="48"/>
      <c r="G178" s="18">
        <f>SUM(G180:G182)</f>
        <v>279961</v>
      </c>
      <c r="H178" s="18">
        <f>SUM(H180:H182)</f>
        <v>239961</v>
      </c>
      <c r="I178" s="64"/>
    </row>
    <row r="179" spans="1:9" ht="15">
      <c r="A179" s="136" t="s">
        <v>32</v>
      </c>
      <c r="B179" s="138"/>
      <c r="C179" s="47" t="s">
        <v>172</v>
      </c>
      <c r="D179" s="22" t="s">
        <v>172</v>
      </c>
      <c r="E179" s="22" t="s">
        <v>172</v>
      </c>
      <c r="F179" s="48"/>
      <c r="G179" s="16"/>
      <c r="H179" s="16"/>
      <c r="I179" s="64"/>
    </row>
    <row r="180" spans="1:9" s="53" customFormat="1" ht="15">
      <c r="A180" s="49"/>
      <c r="B180" s="50" t="s">
        <v>185</v>
      </c>
      <c r="C180" s="49" t="s">
        <v>186</v>
      </c>
      <c r="D180" s="52"/>
      <c r="E180" s="52">
        <f>D180</f>
        <v>0</v>
      </c>
      <c r="F180" s="50"/>
      <c r="G180" s="67"/>
      <c r="H180" s="16"/>
      <c r="I180" s="65"/>
    </row>
    <row r="181" spans="1:9" s="53" customFormat="1" ht="15">
      <c r="A181" s="49"/>
      <c r="B181" s="50" t="s">
        <v>187</v>
      </c>
      <c r="C181" s="49" t="s">
        <v>188</v>
      </c>
      <c r="D181" s="52"/>
      <c r="E181" s="52">
        <v>0</v>
      </c>
      <c r="F181" s="50"/>
      <c r="G181" s="67"/>
      <c r="H181" s="16"/>
      <c r="I181" s="65"/>
    </row>
    <row r="182" spans="1:9" s="53" customFormat="1" ht="15">
      <c r="A182" s="49"/>
      <c r="B182" s="50" t="s">
        <v>189</v>
      </c>
      <c r="C182" s="49">
        <v>225</v>
      </c>
      <c r="D182" s="52">
        <f>239961+104600</f>
        <v>344561</v>
      </c>
      <c r="E182" s="52">
        <f>D182</f>
        <v>344561</v>
      </c>
      <c r="F182" s="50"/>
      <c r="G182" s="52">
        <f>239961+40000</f>
        <v>279961</v>
      </c>
      <c r="H182" s="52">
        <f>239961</f>
        <v>239961</v>
      </c>
      <c r="I182" s="65"/>
    </row>
    <row r="183" spans="1:9" ht="15">
      <c r="A183" s="47" t="s">
        <v>190</v>
      </c>
      <c r="B183" s="48" t="s">
        <v>191</v>
      </c>
      <c r="C183" s="17">
        <v>226</v>
      </c>
      <c r="D183" s="18">
        <f>SUM(D185:D186)</f>
        <v>220041</v>
      </c>
      <c r="E183" s="18">
        <f>D183</f>
        <v>220041</v>
      </c>
      <c r="F183" s="48"/>
      <c r="G183" s="18">
        <f>SUM(G185:G186)</f>
        <v>220041</v>
      </c>
      <c r="H183" s="18">
        <f>SUM(H185:H186)</f>
        <v>220041</v>
      </c>
      <c r="I183" s="64"/>
    </row>
    <row r="184" spans="1:9" ht="15">
      <c r="A184" s="136" t="s">
        <v>32</v>
      </c>
      <c r="B184" s="138"/>
      <c r="C184" s="47" t="s">
        <v>172</v>
      </c>
      <c r="D184" s="22" t="s">
        <v>172</v>
      </c>
      <c r="E184" s="22" t="s">
        <v>172</v>
      </c>
      <c r="F184" s="48"/>
      <c r="G184" s="16"/>
      <c r="H184" s="16"/>
      <c r="I184" s="64"/>
    </row>
    <row r="185" spans="1:9" s="53" customFormat="1" ht="15">
      <c r="A185" s="49"/>
      <c r="B185" s="50" t="s">
        <v>192</v>
      </c>
      <c r="C185" s="49" t="s">
        <v>193</v>
      </c>
      <c r="D185" s="52"/>
      <c r="E185" s="52">
        <v>0</v>
      </c>
      <c r="F185" s="50"/>
      <c r="G185" s="67"/>
      <c r="H185" s="16"/>
      <c r="I185" s="65"/>
    </row>
    <row r="186" spans="1:9" s="53" customFormat="1" ht="15">
      <c r="A186" s="49"/>
      <c r="B186" s="48" t="s">
        <v>191</v>
      </c>
      <c r="C186" s="49">
        <v>226</v>
      </c>
      <c r="D186" s="52">
        <v>220041</v>
      </c>
      <c r="E186" s="52">
        <f>D186</f>
        <v>220041</v>
      </c>
      <c r="F186" s="50"/>
      <c r="G186" s="52">
        <v>220041</v>
      </c>
      <c r="H186" s="52">
        <v>220041</v>
      </c>
      <c r="I186" s="65"/>
    </row>
    <row r="187" spans="1:9" s="21" customFormat="1" ht="21" customHeight="1">
      <c r="A187" s="54" t="s">
        <v>194</v>
      </c>
      <c r="B187" s="55" t="s">
        <v>195</v>
      </c>
      <c r="C187" s="54">
        <v>240</v>
      </c>
      <c r="D187" s="56"/>
      <c r="E187" s="55"/>
      <c r="F187" s="55"/>
      <c r="G187" s="38"/>
      <c r="H187" s="16"/>
      <c r="I187" s="63"/>
    </row>
    <row r="188" spans="1:9" ht="15">
      <c r="A188" s="136" t="s">
        <v>29</v>
      </c>
      <c r="B188" s="137"/>
      <c r="C188" s="137"/>
      <c r="D188" s="137"/>
      <c r="E188" s="137"/>
      <c r="F188" s="138"/>
      <c r="G188" s="16"/>
      <c r="H188" s="16"/>
      <c r="I188" s="64"/>
    </row>
    <row r="189" spans="1:9" ht="30">
      <c r="A189" s="47" t="s">
        <v>196</v>
      </c>
      <c r="B189" s="48" t="s">
        <v>197</v>
      </c>
      <c r="C189" s="47">
        <v>241</v>
      </c>
      <c r="D189" s="57"/>
      <c r="E189" s="48"/>
      <c r="F189" s="48"/>
      <c r="G189" s="16"/>
      <c r="H189" s="16"/>
      <c r="I189" s="64"/>
    </row>
    <row r="190" spans="1:9" s="21" customFormat="1" ht="20.25" customHeight="1">
      <c r="A190" s="54" t="s">
        <v>198</v>
      </c>
      <c r="B190" s="55" t="s">
        <v>199</v>
      </c>
      <c r="C190" s="54">
        <v>260</v>
      </c>
      <c r="D190" s="46">
        <v>0</v>
      </c>
      <c r="E190" s="46">
        <v>0</v>
      </c>
      <c r="F190" s="55"/>
      <c r="G190" s="46">
        <v>0</v>
      </c>
      <c r="H190" s="46">
        <v>0</v>
      </c>
      <c r="I190" s="63"/>
    </row>
    <row r="191" spans="1:9" ht="15">
      <c r="A191" s="136" t="s">
        <v>29</v>
      </c>
      <c r="B191" s="137"/>
      <c r="C191" s="137"/>
      <c r="D191" s="137"/>
      <c r="E191" s="137"/>
      <c r="F191" s="138"/>
      <c r="G191" s="64"/>
      <c r="H191" s="64"/>
      <c r="I191" s="64"/>
    </row>
    <row r="192" spans="1:9" ht="15">
      <c r="A192" s="47" t="s">
        <v>200</v>
      </c>
      <c r="B192" s="48" t="s">
        <v>201</v>
      </c>
      <c r="C192" s="47">
        <v>262</v>
      </c>
      <c r="D192" s="23">
        <v>0</v>
      </c>
      <c r="E192" s="23">
        <v>0</v>
      </c>
      <c r="F192" s="48"/>
      <c r="G192" s="23">
        <v>0</v>
      </c>
      <c r="H192" s="23">
        <v>0</v>
      </c>
      <c r="I192" s="64"/>
    </row>
    <row r="193" spans="1:9" ht="30">
      <c r="A193" s="47" t="s">
        <v>202</v>
      </c>
      <c r="B193" s="48" t="s">
        <v>203</v>
      </c>
      <c r="C193" s="47">
        <v>263</v>
      </c>
      <c r="D193" s="57">
        <v>0</v>
      </c>
      <c r="E193" s="23">
        <v>0</v>
      </c>
      <c r="F193" s="48"/>
      <c r="G193" s="57">
        <v>0</v>
      </c>
      <c r="H193" s="57">
        <v>0</v>
      </c>
      <c r="I193" s="64"/>
    </row>
    <row r="194" spans="1:9" s="21" customFormat="1" ht="21" customHeight="1">
      <c r="A194" s="54" t="s">
        <v>204</v>
      </c>
      <c r="B194" s="55" t="s">
        <v>205</v>
      </c>
      <c r="C194" s="54">
        <v>290</v>
      </c>
      <c r="D194" s="46">
        <f>SUM(D196:D197)</f>
        <v>225244</v>
      </c>
      <c r="E194" s="46">
        <f>D194</f>
        <v>225244</v>
      </c>
      <c r="F194" s="55"/>
      <c r="G194" s="46">
        <f>SUM(G196:G197)</f>
        <v>225244</v>
      </c>
      <c r="H194" s="46">
        <f>SUM(H196:H197)</f>
        <v>225244</v>
      </c>
      <c r="I194" s="63"/>
    </row>
    <row r="195" spans="1:9" ht="15">
      <c r="A195" s="136" t="s">
        <v>32</v>
      </c>
      <c r="B195" s="138"/>
      <c r="C195" s="47" t="s">
        <v>172</v>
      </c>
      <c r="D195" s="22" t="s">
        <v>172</v>
      </c>
      <c r="E195" s="22" t="s">
        <v>172</v>
      </c>
      <c r="F195" s="48"/>
      <c r="G195" s="22" t="s">
        <v>172</v>
      </c>
      <c r="H195" s="22" t="s">
        <v>172</v>
      </c>
      <c r="I195" s="64"/>
    </row>
    <row r="196" spans="1:9" s="53" customFormat="1" ht="15">
      <c r="A196" s="49"/>
      <c r="B196" s="50" t="s">
        <v>206</v>
      </c>
      <c r="C196" s="49" t="s">
        <v>207</v>
      </c>
      <c r="D196" s="52">
        <v>219944</v>
      </c>
      <c r="E196" s="52">
        <f>D196</f>
        <v>219944</v>
      </c>
      <c r="F196" s="50"/>
      <c r="G196" s="52">
        <v>219944</v>
      </c>
      <c r="H196" s="52">
        <v>219944</v>
      </c>
      <c r="I196" s="65"/>
    </row>
    <row r="197" spans="1:9" s="53" customFormat="1" ht="15">
      <c r="A197" s="49"/>
      <c r="B197" s="50" t="s">
        <v>205</v>
      </c>
      <c r="C197" s="49">
        <v>290</v>
      </c>
      <c r="D197" s="52">
        <v>5300</v>
      </c>
      <c r="E197" s="52">
        <f>D197</f>
        <v>5300</v>
      </c>
      <c r="F197" s="50"/>
      <c r="G197" s="52">
        <v>5300</v>
      </c>
      <c r="H197" s="52">
        <v>5300</v>
      </c>
      <c r="I197" s="65"/>
    </row>
    <row r="198" spans="1:9" s="21" customFormat="1" ht="18.75" customHeight="1">
      <c r="A198" s="54" t="s">
        <v>208</v>
      </c>
      <c r="B198" s="55" t="s">
        <v>209</v>
      </c>
      <c r="C198" s="54">
        <v>300</v>
      </c>
      <c r="D198" s="46">
        <f>D200+D204+D205+D206</f>
        <v>1473504</v>
      </c>
      <c r="E198" s="46">
        <f>D198</f>
        <v>1473504</v>
      </c>
      <c r="F198" s="55"/>
      <c r="G198" s="46">
        <f>G200+G204+G205+G206</f>
        <v>1988504</v>
      </c>
      <c r="H198" s="46">
        <f>H200+H204+H205+H206</f>
        <v>1438504</v>
      </c>
      <c r="I198" s="63"/>
    </row>
    <row r="199" spans="1:9" ht="15">
      <c r="A199" s="136" t="s">
        <v>29</v>
      </c>
      <c r="B199" s="137"/>
      <c r="C199" s="137"/>
      <c r="D199" s="137"/>
      <c r="E199" s="137"/>
      <c r="F199" s="138"/>
      <c r="G199" s="64"/>
      <c r="H199" s="64"/>
      <c r="I199" s="64"/>
    </row>
    <row r="200" spans="1:9" ht="15">
      <c r="A200" s="47" t="s">
        <v>210</v>
      </c>
      <c r="B200" s="48" t="s">
        <v>211</v>
      </c>
      <c r="C200" s="47">
        <v>310</v>
      </c>
      <c r="D200" s="23">
        <f>SUM(D202:D203)</f>
        <v>154100</v>
      </c>
      <c r="E200" s="23">
        <f>D200</f>
        <v>154100</v>
      </c>
      <c r="F200" s="48"/>
      <c r="G200" s="23">
        <f>SUM(G202:G203)</f>
        <v>669100</v>
      </c>
      <c r="H200" s="23">
        <f>SUM(H202:H203)</f>
        <v>119100</v>
      </c>
      <c r="I200" s="64"/>
    </row>
    <row r="201" spans="1:9" ht="15">
      <c r="A201" s="136" t="s">
        <v>32</v>
      </c>
      <c r="B201" s="138"/>
      <c r="C201" s="47" t="s">
        <v>172</v>
      </c>
      <c r="D201" s="22"/>
      <c r="E201" s="22" t="s">
        <v>172</v>
      </c>
      <c r="F201" s="48"/>
      <c r="G201" s="22"/>
      <c r="H201" s="22"/>
      <c r="I201" s="64"/>
    </row>
    <row r="202" spans="1:9" s="53" customFormat="1" ht="15">
      <c r="A202" s="49"/>
      <c r="B202" s="50" t="s">
        <v>212</v>
      </c>
      <c r="C202" s="49" t="s">
        <v>213</v>
      </c>
      <c r="D202" s="52">
        <f>35000+59220</f>
        <v>94220</v>
      </c>
      <c r="E202" s="52">
        <f>D202</f>
        <v>94220</v>
      </c>
      <c r="F202" s="50"/>
      <c r="G202" s="52">
        <f>550000+59220</f>
        <v>609220</v>
      </c>
      <c r="H202" s="52">
        <v>59220</v>
      </c>
      <c r="I202" s="65"/>
    </row>
    <row r="203" spans="1:9" s="53" customFormat="1" ht="15">
      <c r="A203" s="49"/>
      <c r="B203" s="50" t="s">
        <v>214</v>
      </c>
      <c r="C203" s="49">
        <v>310</v>
      </c>
      <c r="D203" s="52">
        <f>3000+56880</f>
        <v>59880</v>
      </c>
      <c r="E203" s="52">
        <f>D203</f>
        <v>59880</v>
      </c>
      <c r="F203" s="50"/>
      <c r="G203" s="52">
        <f>3000+56880</f>
        <v>59880</v>
      </c>
      <c r="H203" s="52">
        <f>3000+56880</f>
        <v>59880</v>
      </c>
      <c r="I203" s="65"/>
    </row>
    <row r="204" spans="1:9" ht="15">
      <c r="A204" s="47" t="s">
        <v>215</v>
      </c>
      <c r="B204" s="48" t="s">
        <v>216</v>
      </c>
      <c r="C204" s="47">
        <v>320</v>
      </c>
      <c r="D204" s="23"/>
      <c r="E204" s="23"/>
      <c r="F204" s="48"/>
      <c r="G204" s="23"/>
      <c r="H204" s="23"/>
      <c r="I204" s="64"/>
    </row>
    <row r="205" spans="1:9" ht="15">
      <c r="A205" s="47" t="s">
        <v>217</v>
      </c>
      <c r="B205" s="48" t="s">
        <v>218</v>
      </c>
      <c r="C205" s="47">
        <v>330</v>
      </c>
      <c r="D205" s="23"/>
      <c r="E205" s="23"/>
      <c r="F205" s="48"/>
      <c r="G205" s="23"/>
      <c r="H205" s="23"/>
      <c r="I205" s="64"/>
    </row>
    <row r="206" spans="1:18" ht="18.75" customHeight="1">
      <c r="A206" s="47" t="s">
        <v>219</v>
      </c>
      <c r="B206" s="48" t="s">
        <v>220</v>
      </c>
      <c r="C206" s="47">
        <v>340</v>
      </c>
      <c r="D206" s="23">
        <f>282704+1036700</f>
        <v>1319404</v>
      </c>
      <c r="E206" s="23">
        <f>D206</f>
        <v>1319404</v>
      </c>
      <c r="F206" s="48"/>
      <c r="G206" s="23">
        <v>1319404</v>
      </c>
      <c r="H206" s="23">
        <v>1319404</v>
      </c>
      <c r="I206" s="81" t="s">
        <v>308</v>
      </c>
      <c r="J206" s="82"/>
      <c r="K206" s="82"/>
      <c r="L206" s="82"/>
      <c r="M206" s="64"/>
      <c r="N206" s="64"/>
      <c r="O206" s="64"/>
      <c r="P206" s="64"/>
      <c r="Q206" s="64"/>
      <c r="R206" s="64"/>
    </row>
    <row r="207" spans="1:9" s="21" customFormat="1" ht="18" customHeight="1">
      <c r="A207" s="54" t="s">
        <v>221</v>
      </c>
      <c r="B207" s="55" t="s">
        <v>222</v>
      </c>
      <c r="C207" s="54">
        <v>500</v>
      </c>
      <c r="D207" s="58"/>
      <c r="E207" s="55"/>
      <c r="F207" s="55"/>
      <c r="G207" s="38"/>
      <c r="H207" s="38"/>
      <c r="I207" s="63"/>
    </row>
    <row r="208" spans="1:10" ht="15.75">
      <c r="A208" s="129" t="s">
        <v>29</v>
      </c>
      <c r="B208" s="84"/>
      <c r="C208" s="84"/>
      <c r="D208" s="84"/>
      <c r="E208" s="84"/>
      <c r="F208" s="130"/>
      <c r="G208" s="16"/>
      <c r="H208" s="16"/>
      <c r="I208" s="64"/>
      <c r="J208" s="73"/>
    </row>
    <row r="209" spans="1:9" ht="30">
      <c r="A209" s="10" t="s">
        <v>223</v>
      </c>
      <c r="B209" s="59" t="s">
        <v>224</v>
      </c>
      <c r="C209" s="10">
        <v>520</v>
      </c>
      <c r="D209" s="60"/>
      <c r="E209" s="31"/>
      <c r="F209" s="31"/>
      <c r="G209" s="16"/>
      <c r="H209" s="16"/>
      <c r="I209" s="64"/>
    </row>
    <row r="210" spans="1:12" ht="15">
      <c r="A210" s="10" t="s">
        <v>225</v>
      </c>
      <c r="B210" s="31" t="s">
        <v>226</v>
      </c>
      <c r="C210" s="10">
        <v>530</v>
      </c>
      <c r="D210" s="60"/>
      <c r="E210" s="31"/>
      <c r="F210" s="31"/>
      <c r="G210" s="16"/>
      <c r="H210" s="16"/>
      <c r="I210" s="83">
        <v>310</v>
      </c>
      <c r="J210" s="83"/>
      <c r="K210" s="31">
        <v>211</v>
      </c>
      <c r="L210" s="31">
        <v>213</v>
      </c>
    </row>
    <row r="211" spans="1:12" ht="30">
      <c r="A211" s="129" t="s">
        <v>227</v>
      </c>
      <c r="B211" s="84"/>
      <c r="C211" s="84"/>
      <c r="D211" s="84"/>
      <c r="E211" s="84"/>
      <c r="F211" s="130"/>
      <c r="G211" s="16"/>
      <c r="H211" s="16"/>
      <c r="I211" s="16" t="s">
        <v>307</v>
      </c>
      <c r="J211" s="31" t="s">
        <v>306</v>
      </c>
      <c r="K211" s="31"/>
      <c r="L211" s="31"/>
    </row>
    <row r="212" spans="1:12" s="21" customFormat="1" ht="21" customHeight="1">
      <c r="A212" s="41" t="s">
        <v>27</v>
      </c>
      <c r="B212" s="40" t="s">
        <v>228</v>
      </c>
      <c r="C212" s="41" t="s">
        <v>13</v>
      </c>
      <c r="D212" s="38"/>
      <c r="E212" s="38"/>
      <c r="F212" s="40"/>
      <c r="G212" s="38"/>
      <c r="H212" s="38"/>
      <c r="I212" s="16">
        <v>59220</v>
      </c>
      <c r="J212" s="31">
        <v>56880</v>
      </c>
      <c r="K212" s="31">
        <v>89200</v>
      </c>
      <c r="L212" s="31">
        <v>26900</v>
      </c>
    </row>
    <row r="214" spans="1:2" ht="15">
      <c r="A214" s="108"/>
      <c r="B214" s="108"/>
    </row>
    <row r="215" spans="1:6" ht="15">
      <c r="A215" s="108" t="s">
        <v>229</v>
      </c>
      <c r="B215" s="108"/>
      <c r="C215" s="3"/>
      <c r="D215" s="61"/>
      <c r="E215" s="139" t="s">
        <v>254</v>
      </c>
      <c r="F215" s="139"/>
    </row>
    <row r="216" spans="1:6" s="4" customFormat="1" ht="12">
      <c r="A216" s="100"/>
      <c r="B216" s="100"/>
      <c r="C216" s="97" t="s">
        <v>2</v>
      </c>
      <c r="D216" s="97"/>
      <c r="E216" s="97" t="s">
        <v>3</v>
      </c>
      <c r="F216" s="97"/>
    </row>
    <row r="217" spans="1:2" ht="15">
      <c r="A217" s="108"/>
      <c r="B217" s="108"/>
    </row>
    <row r="218" spans="1:6" ht="15">
      <c r="A218" s="108" t="s">
        <v>230</v>
      </c>
      <c r="B218" s="108"/>
      <c r="C218" s="3"/>
      <c r="D218" s="61"/>
      <c r="E218" s="139" t="s">
        <v>255</v>
      </c>
      <c r="F218" s="139"/>
    </row>
    <row r="219" spans="1:6" s="4" customFormat="1" ht="12">
      <c r="A219" s="100"/>
      <c r="B219" s="100"/>
      <c r="C219" s="97" t="s">
        <v>2</v>
      </c>
      <c r="D219" s="97"/>
      <c r="E219" s="97" t="s">
        <v>3</v>
      </c>
      <c r="F219" s="97"/>
    </row>
    <row r="220" spans="1:2" ht="15">
      <c r="A220" s="108" t="s">
        <v>231</v>
      </c>
      <c r="B220" s="108"/>
    </row>
    <row r="221" spans="1:6" ht="13.5" customHeight="1">
      <c r="A221" s="108" t="s">
        <v>232</v>
      </c>
      <c r="B221" s="108"/>
      <c r="C221" s="3"/>
      <c r="D221" s="61"/>
      <c r="E221" s="139" t="s">
        <v>255</v>
      </c>
      <c r="F221" s="139"/>
    </row>
    <row r="222" spans="1:6" s="4" customFormat="1" ht="12">
      <c r="A222" s="100" t="s">
        <v>233</v>
      </c>
      <c r="B222" s="100"/>
      <c r="C222" s="97" t="s">
        <v>2</v>
      </c>
      <c r="D222" s="97"/>
      <c r="E222" s="97" t="s">
        <v>3</v>
      </c>
      <c r="F222" s="97"/>
    </row>
    <row r="223" spans="1:2" ht="15">
      <c r="A223" s="108" t="s">
        <v>234</v>
      </c>
      <c r="B223" s="108"/>
    </row>
    <row r="224" spans="1:2" ht="15">
      <c r="A224" s="108"/>
      <c r="B224" s="108"/>
    </row>
    <row r="225" spans="1:2" ht="15">
      <c r="A225" s="108" t="s">
        <v>253</v>
      </c>
      <c r="B225" s="108"/>
    </row>
    <row r="226" spans="1:2" ht="15">
      <c r="A226" s="108"/>
      <c r="B226" s="108"/>
    </row>
    <row r="227" spans="1:2" ht="16.5" customHeight="1">
      <c r="A227" s="140" t="s">
        <v>235</v>
      </c>
      <c r="B227" s="140"/>
    </row>
    <row r="229" ht="16.5">
      <c r="A229" s="62" t="s">
        <v>236</v>
      </c>
    </row>
    <row r="230" ht="16.5">
      <c r="A230" s="62" t="s">
        <v>237</v>
      </c>
    </row>
    <row r="231" ht="16.5">
      <c r="A231" s="62" t="s">
        <v>238</v>
      </c>
    </row>
    <row r="232" ht="16.5">
      <c r="A232" s="62" t="s">
        <v>239</v>
      </c>
    </row>
    <row r="233" ht="16.5">
      <c r="A233" s="62"/>
    </row>
    <row r="234" ht="16.5">
      <c r="A234" s="62" t="s">
        <v>240</v>
      </c>
    </row>
    <row r="235" ht="16.5">
      <c r="A235" s="62" t="s">
        <v>241</v>
      </c>
    </row>
    <row r="236" ht="16.5">
      <c r="A236" s="62" t="s">
        <v>242</v>
      </c>
    </row>
    <row r="237" ht="16.5">
      <c r="A237" s="62"/>
    </row>
    <row r="238" ht="16.5">
      <c r="A238" s="62" t="s">
        <v>243</v>
      </c>
    </row>
    <row r="239" ht="16.5">
      <c r="A239" s="62" t="s">
        <v>244</v>
      </c>
    </row>
    <row r="240" ht="16.5">
      <c r="A240" s="62" t="s">
        <v>245</v>
      </c>
    </row>
    <row r="243" spans="1:8" ht="105" customHeight="1">
      <c r="A243" s="79" t="s">
        <v>305</v>
      </c>
      <c r="B243" s="79"/>
      <c r="C243" s="79"/>
      <c r="D243" s="79"/>
      <c r="E243" s="79"/>
      <c r="F243" s="79"/>
      <c r="G243" s="79"/>
      <c r="H243" s="79"/>
    </row>
  </sheetData>
  <sheetProtection/>
  <mergeCells count="196">
    <mergeCell ref="I210:J210"/>
    <mergeCell ref="A243:H243"/>
    <mergeCell ref="A227:B227"/>
    <mergeCell ref="A223:B223"/>
    <mergeCell ref="A224:B224"/>
    <mergeCell ref="A225:B225"/>
    <mergeCell ref="A226:B226"/>
    <mergeCell ref="A220:B220"/>
    <mergeCell ref="A221:B221"/>
    <mergeCell ref="E221:F221"/>
    <mergeCell ref="A217:B217"/>
    <mergeCell ref="A222:B222"/>
    <mergeCell ref="C222:D222"/>
    <mergeCell ref="E222:F222"/>
    <mergeCell ref="A218:B218"/>
    <mergeCell ref="E218:F218"/>
    <mergeCell ref="A219:B219"/>
    <mergeCell ref="C219:D219"/>
    <mergeCell ref="E219:F219"/>
    <mergeCell ref="A211:F211"/>
    <mergeCell ref="A214:B214"/>
    <mergeCell ref="A215:B215"/>
    <mergeCell ref="E215:F215"/>
    <mergeCell ref="A216:B216"/>
    <mergeCell ref="C216:D216"/>
    <mergeCell ref="E216:F216"/>
    <mergeCell ref="A188:F188"/>
    <mergeCell ref="A191:F191"/>
    <mergeCell ref="A195:B195"/>
    <mergeCell ref="A199:F199"/>
    <mergeCell ref="A201:B201"/>
    <mergeCell ref="A208:F208"/>
    <mergeCell ref="A161:F161"/>
    <mergeCell ref="A163:F163"/>
    <mergeCell ref="A168:F168"/>
    <mergeCell ref="A172:B172"/>
    <mergeCell ref="A179:B179"/>
    <mergeCell ref="A184:B184"/>
    <mergeCell ref="B141:E141"/>
    <mergeCell ref="A142:F142"/>
    <mergeCell ref="E143:F143"/>
    <mergeCell ref="A147:F147"/>
    <mergeCell ref="A153:F153"/>
    <mergeCell ref="A143:A144"/>
    <mergeCell ref="B143:B144"/>
    <mergeCell ref="C143:C144"/>
    <mergeCell ref="D143:D144"/>
    <mergeCell ref="B135:E135"/>
    <mergeCell ref="B136:E136"/>
    <mergeCell ref="B137:E137"/>
    <mergeCell ref="B138:E138"/>
    <mergeCell ref="B139:E139"/>
    <mergeCell ref="B140:E140"/>
    <mergeCell ref="B129:E129"/>
    <mergeCell ref="B130:E130"/>
    <mergeCell ref="B131:E131"/>
    <mergeCell ref="B132:E132"/>
    <mergeCell ref="B133:E133"/>
    <mergeCell ref="B134:E134"/>
    <mergeCell ref="B123:E123"/>
    <mergeCell ref="B124:E124"/>
    <mergeCell ref="B125:E125"/>
    <mergeCell ref="B126:E126"/>
    <mergeCell ref="B127:E127"/>
    <mergeCell ref="A128:F128"/>
    <mergeCell ref="B117:E117"/>
    <mergeCell ref="B118:E118"/>
    <mergeCell ref="B119:E119"/>
    <mergeCell ref="B120:E120"/>
    <mergeCell ref="B121:E121"/>
    <mergeCell ref="B122:E122"/>
    <mergeCell ref="B111:E111"/>
    <mergeCell ref="B112:E112"/>
    <mergeCell ref="A113:F113"/>
    <mergeCell ref="B114:E114"/>
    <mergeCell ref="B115:E115"/>
    <mergeCell ref="B116:E116"/>
    <mergeCell ref="B105:E105"/>
    <mergeCell ref="B106:E106"/>
    <mergeCell ref="B107:E107"/>
    <mergeCell ref="B108:E108"/>
    <mergeCell ref="B109:E109"/>
    <mergeCell ref="A110:F110"/>
    <mergeCell ref="M166:T166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A86:F86"/>
    <mergeCell ref="B88:E88"/>
    <mergeCell ref="M160:T161"/>
    <mergeCell ref="A98:F98"/>
    <mergeCell ref="B99:E99"/>
    <mergeCell ref="B100:E100"/>
    <mergeCell ref="B101:E101"/>
    <mergeCell ref="B102:E102"/>
    <mergeCell ref="B103:E103"/>
    <mergeCell ref="B104:E104"/>
    <mergeCell ref="B80:E80"/>
    <mergeCell ref="B81:E81"/>
    <mergeCell ref="B82:E82"/>
    <mergeCell ref="A83:F83"/>
    <mergeCell ref="B84:E84"/>
    <mergeCell ref="B85:E85"/>
    <mergeCell ref="B74:E74"/>
    <mergeCell ref="B75:E75"/>
    <mergeCell ref="B76:E76"/>
    <mergeCell ref="B77:E77"/>
    <mergeCell ref="B78:E78"/>
    <mergeCell ref="A79:F79"/>
    <mergeCell ref="A51:F51"/>
    <mergeCell ref="A52:F52"/>
    <mergeCell ref="A53:F53"/>
    <mergeCell ref="A54:F54"/>
    <mergeCell ref="A55:F55"/>
    <mergeCell ref="A56:F56"/>
    <mergeCell ref="A45:F45"/>
    <mergeCell ref="A46:F46"/>
    <mergeCell ref="A47:F47"/>
    <mergeCell ref="A48:F48"/>
    <mergeCell ref="A49:F49"/>
    <mergeCell ref="A50:F50"/>
    <mergeCell ref="A22:F22"/>
    <mergeCell ref="A23:F23"/>
    <mergeCell ref="A39:F39"/>
    <mergeCell ref="A43:F43"/>
    <mergeCell ref="A24:F24"/>
    <mergeCell ref="A25:F25"/>
    <mergeCell ref="A26:F26"/>
    <mergeCell ref="A27:F27"/>
    <mergeCell ref="A28:F28"/>
    <mergeCell ref="A29:F29"/>
    <mergeCell ref="A18:B18"/>
    <mergeCell ref="C18:D18"/>
    <mergeCell ref="A19:B19"/>
    <mergeCell ref="C19:D19"/>
    <mergeCell ref="A20:B20"/>
    <mergeCell ref="A21:F21"/>
    <mergeCell ref="A15:B15"/>
    <mergeCell ref="C15:D15"/>
    <mergeCell ref="A16:B16"/>
    <mergeCell ref="C16:D16"/>
    <mergeCell ref="A17:B17"/>
    <mergeCell ref="C17:D17"/>
    <mergeCell ref="D6:F6"/>
    <mergeCell ref="A8:F8"/>
    <mergeCell ref="A9:F9"/>
    <mergeCell ref="F12:F13"/>
    <mergeCell ref="A13:D13"/>
    <mergeCell ref="A14:B14"/>
    <mergeCell ref="C14:D14"/>
    <mergeCell ref="C1:F1"/>
    <mergeCell ref="C2:F2"/>
    <mergeCell ref="C3:F3"/>
    <mergeCell ref="C4:D4"/>
    <mergeCell ref="E4:F4"/>
    <mergeCell ref="C5:D5"/>
    <mergeCell ref="E5:F5"/>
    <mergeCell ref="A33:F33"/>
    <mergeCell ref="A34:F34"/>
    <mergeCell ref="A37:F37"/>
    <mergeCell ref="A30:F30"/>
    <mergeCell ref="A31:F31"/>
    <mergeCell ref="A32:F32"/>
    <mergeCell ref="A35:F35"/>
    <mergeCell ref="A40:F40"/>
    <mergeCell ref="A42:F42"/>
    <mergeCell ref="A41:F41"/>
    <mergeCell ref="A44:F44"/>
    <mergeCell ref="A36:F36"/>
    <mergeCell ref="A38:F38"/>
    <mergeCell ref="H143:H144"/>
    <mergeCell ref="A67:F67"/>
    <mergeCell ref="A68:F68"/>
    <mergeCell ref="A57:F57"/>
    <mergeCell ref="A58:F58"/>
    <mergeCell ref="A59:F59"/>
    <mergeCell ref="A60:F60"/>
    <mergeCell ref="B69:E69"/>
    <mergeCell ref="B70:E70"/>
    <mergeCell ref="A73:F73"/>
    <mergeCell ref="A71:F71"/>
    <mergeCell ref="B72:E72"/>
    <mergeCell ref="K78:L78"/>
    <mergeCell ref="A61:F61"/>
    <mergeCell ref="A62:F62"/>
    <mergeCell ref="I206:L206"/>
    <mergeCell ref="A63:F63"/>
    <mergeCell ref="A64:F64"/>
    <mergeCell ref="A65:F65"/>
    <mergeCell ref="G143:G144"/>
  </mergeCells>
  <printOptions/>
  <pageMargins left="1.1811023622047245" right="0.7874015748031497" top="0.5905511811023623" bottom="0.5905511811023623" header="0.5118110236220472" footer="0.5118110236220472"/>
  <pageSetup fitToHeight="4" horizontalDpi="600" verticalDpi="600" orientation="portrait" paperSize="9" scale="49" r:id="rId1"/>
  <rowBreaks count="3" manualBreakCount="3">
    <brk id="66" max="7" man="1"/>
    <brk id="141" max="7" man="1"/>
    <brk id="2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2015-01-26T10:48:58Z</cp:lastPrinted>
  <dcterms:created xsi:type="dcterms:W3CDTF">1996-10-08T23:32:33Z</dcterms:created>
  <dcterms:modified xsi:type="dcterms:W3CDTF">2015-02-09T14:23:50Z</dcterms:modified>
  <cp:category/>
  <cp:version/>
  <cp:contentType/>
  <cp:contentStatus/>
</cp:coreProperties>
</file>